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/>
  </bookViews>
  <sheets>
    <sheet name="časové ZC" sheetId="27" r:id="rId1"/>
    <sheet name="linkové ZC" sheetId="30" state="hidden" r:id="rId2"/>
  </sheets>
  <definedNames>
    <definedName name="_xlnm._FilterDatabase" localSheetId="0" hidden="1">'časové ZC'!$A$8:$L$20</definedName>
    <definedName name="_xlnm._FilterDatabase" localSheetId="1" hidden="1">'linkové ZC'!$A$8:$L$65</definedName>
  </definedNames>
  <calcPr calcId="145621"/>
</workbook>
</file>

<file path=xl/calcChain.xml><?xml version="1.0" encoding="utf-8"?>
<calcChain xmlns="http://schemas.openxmlformats.org/spreadsheetml/2006/main">
  <c r="J63" i="27" l="1"/>
  <c r="I63" i="27"/>
  <c r="D63" i="27"/>
  <c r="E63" i="27"/>
  <c r="F63" i="27"/>
  <c r="G63" i="27"/>
  <c r="J61" i="27" l="1"/>
  <c r="I61" i="27"/>
  <c r="I35" i="27"/>
  <c r="J35" i="27"/>
  <c r="K35" i="27"/>
  <c r="L35" i="27" s="1"/>
  <c r="I36" i="27"/>
  <c r="J36" i="27"/>
  <c r="K36" i="27"/>
  <c r="L36" i="27"/>
  <c r="I37" i="27"/>
  <c r="J37" i="27"/>
  <c r="K37" i="27"/>
  <c r="L37" i="27" s="1"/>
  <c r="N37" i="27"/>
  <c r="I38" i="27"/>
  <c r="J38" i="27"/>
  <c r="K38" i="27"/>
  <c r="L38" i="27" s="1"/>
  <c r="I39" i="27"/>
  <c r="J39" i="27"/>
  <c r="K39" i="27"/>
  <c r="L39" i="27" s="1"/>
  <c r="I40" i="27"/>
  <c r="J40" i="27"/>
  <c r="N40" i="27" s="1"/>
  <c r="K40" i="27"/>
  <c r="L40" i="27" s="1"/>
  <c r="I41" i="27"/>
  <c r="J41" i="27"/>
  <c r="K41" i="27"/>
  <c r="L41" i="27" s="1"/>
  <c r="I42" i="27"/>
  <c r="J42" i="27"/>
  <c r="K42" i="27"/>
  <c r="L42" i="27" s="1"/>
  <c r="I43" i="27"/>
  <c r="J43" i="27"/>
  <c r="N43" i="27" s="1"/>
  <c r="K43" i="27"/>
  <c r="L43" i="27" s="1"/>
  <c r="I44" i="27"/>
  <c r="J44" i="27"/>
  <c r="K44" i="27"/>
  <c r="L44" i="27" s="1"/>
  <c r="I45" i="27"/>
  <c r="J45" i="27"/>
  <c r="K45" i="27"/>
  <c r="L45" i="27" s="1"/>
  <c r="I46" i="27"/>
  <c r="J46" i="27"/>
  <c r="N46" i="27" s="1"/>
  <c r="K46" i="27"/>
  <c r="L46" i="27" s="1"/>
  <c r="I47" i="27"/>
  <c r="J47" i="27"/>
  <c r="N47" i="27" s="1"/>
  <c r="I48" i="27"/>
  <c r="J48" i="27"/>
  <c r="K48" i="27"/>
  <c r="L48" i="27" s="1"/>
  <c r="I49" i="27"/>
  <c r="J49" i="27"/>
  <c r="I50" i="27"/>
  <c r="J50" i="27"/>
  <c r="I51" i="27"/>
  <c r="J51" i="27"/>
  <c r="N51" i="27" s="1"/>
  <c r="I52" i="27"/>
  <c r="J52" i="27"/>
  <c r="I53" i="27"/>
  <c r="J53" i="27"/>
  <c r="I54" i="27"/>
  <c r="J54" i="27"/>
  <c r="N54" i="27" s="1"/>
  <c r="I55" i="27"/>
  <c r="J55" i="27"/>
  <c r="I56" i="27"/>
  <c r="J56" i="27"/>
  <c r="I57" i="27"/>
  <c r="J57" i="27"/>
  <c r="N57" i="27" s="1"/>
  <c r="I58" i="27"/>
  <c r="J58" i="27"/>
  <c r="I59" i="27"/>
  <c r="J59" i="27"/>
  <c r="I60" i="27"/>
  <c r="J60" i="27"/>
  <c r="N60" i="27" s="1"/>
  <c r="N58" i="27" l="1"/>
  <c r="N55" i="27"/>
  <c r="N52" i="27"/>
  <c r="N49" i="27"/>
  <c r="N59" i="27"/>
  <c r="N56" i="27"/>
  <c r="N53" i="27"/>
  <c r="N50" i="27"/>
  <c r="N61" i="27"/>
  <c r="N45" i="27"/>
  <c r="N44" i="27"/>
  <c r="N48" i="27"/>
  <c r="N42" i="27"/>
  <c r="N41" i="27"/>
  <c r="N39" i="27"/>
  <c r="N38" i="27"/>
  <c r="N36" i="27"/>
  <c r="N35" i="27"/>
  <c r="N63" i="27" l="1"/>
  <c r="J16" i="27" l="1"/>
  <c r="I16" i="27"/>
  <c r="I33" i="27"/>
  <c r="J33" i="27"/>
  <c r="I34" i="27"/>
  <c r="J34" i="27"/>
  <c r="I21" i="27"/>
  <c r="J21" i="27"/>
  <c r="I22" i="27"/>
  <c r="J22" i="27"/>
  <c r="I23" i="27"/>
  <c r="J23" i="27"/>
  <c r="I24" i="27"/>
  <c r="J24" i="27"/>
  <c r="I25" i="27"/>
  <c r="J25" i="27"/>
  <c r="I26" i="27"/>
  <c r="J26" i="27"/>
  <c r="I27" i="27"/>
  <c r="J27" i="27"/>
  <c r="I28" i="27"/>
  <c r="J28" i="27"/>
  <c r="I29" i="27"/>
  <c r="J29" i="27"/>
  <c r="I30" i="27"/>
  <c r="J30" i="27"/>
  <c r="I31" i="27"/>
  <c r="J31" i="27"/>
  <c r="I32" i="27"/>
  <c r="J32" i="27"/>
  <c r="N31" i="27" l="1"/>
  <c r="N27" i="27"/>
  <c r="N24" i="27"/>
  <c r="N21" i="27"/>
  <c r="N34" i="27"/>
  <c r="N33" i="27"/>
  <c r="N32" i="27"/>
  <c r="N30" i="27"/>
  <c r="N29" i="27"/>
  <c r="N28" i="27"/>
  <c r="N26" i="27"/>
  <c r="N25" i="27"/>
  <c r="N23" i="27"/>
  <c r="N22" i="27"/>
  <c r="J17" i="27"/>
  <c r="I17" i="27"/>
  <c r="J12" i="27"/>
  <c r="I12" i="27"/>
  <c r="J11" i="27"/>
  <c r="I11" i="27"/>
  <c r="J10" i="27"/>
  <c r="I10" i="27"/>
  <c r="J9" i="27"/>
  <c r="I9" i="27"/>
  <c r="J20" i="27" l="1"/>
  <c r="I20" i="27"/>
  <c r="J19" i="27"/>
  <c r="I19" i="27"/>
  <c r="J18" i="27"/>
  <c r="I18" i="27"/>
  <c r="I13" i="27"/>
  <c r="J13" i="27"/>
  <c r="I14" i="27"/>
  <c r="J14" i="27"/>
  <c r="I15" i="27"/>
  <c r="J15" i="27"/>
  <c r="D67" i="30" l="1"/>
  <c r="E67" i="30"/>
  <c r="F67" i="30"/>
  <c r="G67" i="30"/>
  <c r="D62" i="30"/>
  <c r="E62" i="30"/>
  <c r="F62" i="30"/>
  <c r="K62" i="30" s="1"/>
  <c r="L62" i="30" s="1"/>
  <c r="G62" i="30"/>
  <c r="D53" i="30"/>
  <c r="E53" i="30"/>
  <c r="F53" i="30"/>
  <c r="G53" i="30"/>
  <c r="D47" i="30"/>
  <c r="K47" i="30" s="1"/>
  <c r="E47" i="30"/>
  <c r="F47" i="30"/>
  <c r="G47" i="30"/>
  <c r="D43" i="30"/>
  <c r="E43" i="30"/>
  <c r="F43" i="30"/>
  <c r="G43" i="30"/>
  <c r="D39" i="30"/>
  <c r="E39" i="30"/>
  <c r="F39" i="30"/>
  <c r="G39" i="30"/>
  <c r="D28" i="30"/>
  <c r="K28" i="30" s="1"/>
  <c r="L28" i="30" s="1"/>
  <c r="E28" i="30"/>
  <c r="F28" i="30"/>
  <c r="G28" i="30"/>
  <c r="D18" i="30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N30" i="30" s="1"/>
  <c r="J30" i="30"/>
  <c r="K9" i="30"/>
  <c r="L9" i="30"/>
  <c r="J9" i="30"/>
  <c r="I9" i="30"/>
  <c r="N9" i="30"/>
  <c r="I20" i="30"/>
  <c r="J20" i="30"/>
  <c r="K10" i="30"/>
  <c r="L10" i="30" s="1"/>
  <c r="J10" i="30"/>
  <c r="I10" i="30"/>
  <c r="I55" i="30"/>
  <c r="N55" i="30" s="1"/>
  <c r="J55" i="30"/>
  <c r="K11" i="30"/>
  <c r="L11" i="30" s="1"/>
  <c r="J11" i="30"/>
  <c r="N11" i="30" s="1"/>
  <c r="I11" i="30"/>
  <c r="K12" i="30"/>
  <c r="L12" i="30" s="1"/>
  <c r="J12" i="30"/>
  <c r="I12" i="30"/>
  <c r="I45" i="30"/>
  <c r="I47" i="30" s="1"/>
  <c r="J45" i="30"/>
  <c r="J47" i="30" s="1"/>
  <c r="K13" i="30"/>
  <c r="L13" i="30" s="1"/>
  <c r="J13" i="30"/>
  <c r="I13" i="30"/>
  <c r="I31" i="30"/>
  <c r="J31" i="30"/>
  <c r="K14" i="30"/>
  <c r="L14" i="30" s="1"/>
  <c r="J14" i="30"/>
  <c r="I14" i="30"/>
  <c r="N14" i="30" s="1"/>
  <c r="I41" i="30"/>
  <c r="I43" i="30" s="1"/>
  <c r="J41" i="30"/>
  <c r="J43" i="30" s="1"/>
  <c r="K15" i="30"/>
  <c r="L15" i="30" s="1"/>
  <c r="J15" i="30"/>
  <c r="I15" i="30"/>
  <c r="N15" i="30" s="1"/>
  <c r="I21" i="30"/>
  <c r="J21" i="30"/>
  <c r="K16" i="30"/>
  <c r="L16" i="30" s="1"/>
  <c r="J16" i="30"/>
  <c r="N16" i="30" s="1"/>
  <c r="I16" i="30"/>
  <c r="K20" i="30"/>
  <c r="L20" i="30" s="1"/>
  <c r="I32" i="30"/>
  <c r="J32" i="30"/>
  <c r="K21" i="30"/>
  <c r="L21" i="30" s="1"/>
  <c r="I56" i="30"/>
  <c r="J56" i="30"/>
  <c r="N56" i="30" s="1"/>
  <c r="K22" i="30"/>
  <c r="L22" i="30" s="1"/>
  <c r="J22" i="30"/>
  <c r="I22" i="30"/>
  <c r="K23" i="30"/>
  <c r="L23" i="30" s="1"/>
  <c r="J23" i="30"/>
  <c r="I23" i="30"/>
  <c r="N23" i="30" s="1"/>
  <c r="K24" i="30"/>
  <c r="L24" i="30" s="1"/>
  <c r="J24" i="30"/>
  <c r="N24" i="30" s="1"/>
  <c r="I24" i="30"/>
  <c r="I49" i="30"/>
  <c r="N49" i="30" s="1"/>
  <c r="J49" i="30"/>
  <c r="K25" i="30"/>
  <c r="L25" i="30" s="1"/>
  <c r="J25" i="30"/>
  <c r="I25" i="30"/>
  <c r="I33" i="30"/>
  <c r="J33" i="30"/>
  <c r="N33" i="30" s="1"/>
  <c r="K26" i="30"/>
  <c r="L26" i="30" s="1"/>
  <c r="J26" i="30"/>
  <c r="I26" i="30"/>
  <c r="I57" i="30"/>
  <c r="J57" i="30"/>
  <c r="K30" i="30"/>
  <c r="L30" i="30" s="1"/>
  <c r="I34" i="30"/>
  <c r="J34" i="30"/>
  <c r="K31" i="30"/>
  <c r="L31" i="30" s="1"/>
  <c r="N31" i="30"/>
  <c r="K32" i="30"/>
  <c r="L32" i="30" s="1"/>
  <c r="N32" i="30"/>
  <c r="K33" i="30"/>
  <c r="L33" i="30" s="1"/>
  <c r="I50" i="30"/>
  <c r="J50" i="30"/>
  <c r="K34" i="30"/>
  <c r="L34" i="30" s="1"/>
  <c r="K35" i="30"/>
  <c r="L35" i="30" s="1"/>
  <c r="J35" i="30"/>
  <c r="I35" i="30"/>
  <c r="I64" i="30"/>
  <c r="J64" i="30"/>
  <c r="K36" i="30"/>
  <c r="L36" i="30" s="1"/>
  <c r="J36" i="30"/>
  <c r="I36" i="30"/>
  <c r="I58" i="30"/>
  <c r="J58" i="30"/>
  <c r="K37" i="30"/>
  <c r="L37" i="30" s="1"/>
  <c r="J37" i="30"/>
  <c r="I37" i="30"/>
  <c r="N37" i="30" s="1"/>
  <c r="K41" i="30"/>
  <c r="L41" i="30" s="1"/>
  <c r="N41" i="30"/>
  <c r="K45" i="30"/>
  <c r="L45" i="30" s="1"/>
  <c r="K49" i="30"/>
  <c r="L49" i="30" s="1"/>
  <c r="K50" i="30"/>
  <c r="L50" i="30" s="1"/>
  <c r="N50" i="30"/>
  <c r="I65" i="30"/>
  <c r="N65" i="30" s="1"/>
  <c r="J65" i="30"/>
  <c r="K51" i="30"/>
  <c r="L51" i="30" s="1"/>
  <c r="J51" i="30"/>
  <c r="I51" i="30"/>
  <c r="K55" i="30"/>
  <c r="L55" i="30" s="1"/>
  <c r="K56" i="30"/>
  <c r="L56" i="30" s="1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I60" i="30"/>
  <c r="K64" i="30"/>
  <c r="L64" i="30" s="1"/>
  <c r="K65" i="30"/>
  <c r="L65" i="30" s="1"/>
  <c r="K67" i="30"/>
  <c r="L67" i="30" s="1"/>
  <c r="K20" i="27"/>
  <c r="L20" i="27" s="1"/>
  <c r="N19" i="27"/>
  <c r="K19" i="27"/>
  <c r="L19" i="27" s="1"/>
  <c r="N18" i="27"/>
  <c r="K18" i="27"/>
  <c r="L18" i="27" s="1"/>
  <c r="K17" i="27"/>
  <c r="L17" i="27" s="1"/>
  <c r="N16" i="27"/>
  <c r="K16" i="27"/>
  <c r="L16" i="27" s="1"/>
  <c r="N15" i="27"/>
  <c r="K15" i="27"/>
  <c r="L15" i="27" s="1"/>
  <c r="K14" i="27"/>
  <c r="L14" i="27" s="1"/>
  <c r="N13" i="27"/>
  <c r="K13" i="27"/>
  <c r="L13" i="27" s="1"/>
  <c r="N12" i="27"/>
  <c r="K12" i="27"/>
  <c r="L12" i="27" s="1"/>
  <c r="N11" i="27"/>
  <c r="K11" i="27"/>
  <c r="L11" i="27" s="1"/>
  <c r="N10" i="27"/>
  <c r="K10" i="27"/>
  <c r="L10" i="27" s="1"/>
  <c r="K9" i="27"/>
  <c r="L9" i="27" s="1"/>
  <c r="P8" i="27"/>
  <c r="Q8" i="27" s="1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L47" i="30" l="1"/>
  <c r="N60" i="30"/>
  <c r="N51" i="30"/>
  <c r="N45" i="30"/>
  <c r="N36" i="30"/>
  <c r="I67" i="30"/>
  <c r="N26" i="30"/>
  <c r="N22" i="30"/>
  <c r="N21" i="30"/>
  <c r="N13" i="30"/>
  <c r="N10" i="30"/>
  <c r="I18" i="30"/>
  <c r="K39" i="30"/>
  <c r="L39" i="30" s="1"/>
  <c r="K53" i="30"/>
  <c r="L53" i="30" s="1"/>
  <c r="N35" i="30"/>
  <c r="N34" i="30"/>
  <c r="N25" i="30"/>
  <c r="J53" i="30"/>
  <c r="N12" i="30"/>
  <c r="I28" i="30"/>
  <c r="K18" i="30"/>
  <c r="L18" i="30" s="1"/>
  <c r="K43" i="30"/>
  <c r="L43" i="30" s="1"/>
  <c r="N20" i="27"/>
  <c r="N17" i="27"/>
  <c r="K22" i="27"/>
  <c r="L22" i="27" s="1"/>
  <c r="N14" i="27"/>
  <c r="N9" i="27"/>
  <c r="N64" i="30"/>
  <c r="J67" i="30"/>
  <c r="N67" i="30" s="1"/>
  <c r="I53" i="30"/>
  <c r="N43" i="30"/>
  <c r="N47" i="30"/>
  <c r="I62" i="30"/>
  <c r="I39" i="30"/>
  <c r="N53" i="30"/>
  <c r="J62" i="30"/>
  <c r="J39" i="30"/>
  <c r="N39" i="30" s="1"/>
  <c r="J18" i="30"/>
  <c r="N18" i="30" s="1"/>
  <c r="J28" i="30"/>
  <c r="N28" i="30" s="1"/>
  <c r="N20" i="30"/>
  <c r="N62" i="30" l="1"/>
</calcChain>
</file>

<file path=xl/sharedStrings.xml><?xml version="1.0" encoding="utf-8"?>
<sst xmlns="http://schemas.openxmlformats.org/spreadsheetml/2006/main" count="156" uniqueCount="122">
  <si>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</si>
  <si>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</si>
  <si>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</si>
  <si>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</si>
  <si>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</si>
  <si>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</si>
  <si>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</si>
  <si>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</si>
  <si>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</si>
  <si>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</si>
  <si>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</si>
  <si>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</si>
  <si>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</si>
  <si>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</si>
  <si>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</si>
  <si>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</si>
  <si>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</si>
  <si>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</si>
  <si>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</si>
  <si>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</si>
  <si>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</si>
  <si>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</si>
  <si>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</si>
  <si>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</si>
  <si>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</si>
  <si>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</si>
  <si>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</si>
  <si>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</si>
  <si>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</si>
  <si>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</si>
  <si>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</si>
  <si>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</si>
  <si>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</si>
  <si>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</si>
  <si>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</si>
  <si>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</si>
  <si>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</si>
  <si>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</si>
  <si>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</si>
  <si>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</si>
  <si>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</si>
  <si>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</si>
  <si>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</si>
  <si>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</si>
  <si>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</si>
  <si>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</si>
  <si>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</si>
  <si>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</si>
  <si>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</si>
  <si>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</si>
  <si>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</si>
  <si>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</si>
  <si>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</si>
  <si>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</si>
  <si>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</si>
  <si>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</si>
  <si>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</si>
  <si>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</si>
  <si>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</si>
  <si>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</si>
  <si>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</si>
  <si>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Tram</t>
  </si>
  <si>
    <t>14:18</t>
  </si>
  <si>
    <t>Jméno sčítače: Martin Chour</t>
  </si>
  <si>
    <t>14:30</t>
  </si>
  <si>
    <t>14:36</t>
  </si>
  <si>
    <t>14:41</t>
  </si>
  <si>
    <t>14:46</t>
  </si>
  <si>
    <t>14:49</t>
  </si>
  <si>
    <t>14:51</t>
  </si>
  <si>
    <t>14:57</t>
  </si>
  <si>
    <t>14:58</t>
  </si>
  <si>
    <t>15:00</t>
  </si>
  <si>
    <t>15:02</t>
  </si>
  <si>
    <t>15:06</t>
  </si>
  <si>
    <t>15:09</t>
  </si>
  <si>
    <t>15:18</t>
  </si>
  <si>
    <t>15:23</t>
  </si>
  <si>
    <t>15:27</t>
  </si>
  <si>
    <t>15:33</t>
  </si>
  <si>
    <t>15:35</t>
  </si>
  <si>
    <t>15:42</t>
  </si>
  <si>
    <t>15:46</t>
  </si>
  <si>
    <t>15:54</t>
  </si>
  <si>
    <t>15:56</t>
  </si>
  <si>
    <t>16:02</t>
  </si>
  <si>
    <t>16:04</t>
  </si>
  <si>
    <t>16:07</t>
  </si>
  <si>
    <t>14:24</t>
  </si>
  <si>
    <t>?</t>
  </si>
  <si>
    <t>16:09</t>
  </si>
  <si>
    <t>16:13</t>
  </si>
  <si>
    <t>16:17</t>
  </si>
  <si>
    <t>16:21</t>
  </si>
  <si>
    <t>16:24</t>
  </si>
  <si>
    <t>16:32</t>
  </si>
  <si>
    <t>16:38</t>
  </si>
  <si>
    <t>16:41</t>
  </si>
  <si>
    <t>16:47</t>
  </si>
  <si>
    <t>16:52</t>
  </si>
  <si>
    <t>16:57</t>
  </si>
  <si>
    <t>17:04</t>
  </si>
  <si>
    <t>17:06</t>
  </si>
  <si>
    <t>17:08</t>
  </si>
  <si>
    <t>17:10</t>
  </si>
  <si>
    <t>17:14</t>
  </si>
  <si>
    <t>17:16</t>
  </si>
  <si>
    <t>17:23</t>
  </si>
  <si>
    <t>17:25</t>
  </si>
  <si>
    <t>17:33</t>
  </si>
  <si>
    <t>17:38</t>
  </si>
  <si>
    <t>17:48</t>
  </si>
  <si>
    <t>17:52</t>
  </si>
  <si>
    <t>17:55</t>
  </si>
  <si>
    <t>16:26</t>
  </si>
  <si>
    <t>17:41</t>
  </si>
  <si>
    <t>Malovanka</t>
  </si>
  <si>
    <t>z centra (směr Stadion Strahov)</t>
  </si>
  <si>
    <t>14:00 - 18:00</t>
  </si>
  <si>
    <t>středa 8. 10. 2014</t>
  </si>
  <si>
    <r>
      <t xml:space="preserve">Typ vozů: </t>
    </r>
    <r>
      <rPr>
        <sz val="11"/>
        <rFont val="Arial CE"/>
        <charset val="238"/>
      </rPr>
      <t>1 - stadardní vůz</t>
    </r>
  </si>
  <si>
    <t>oblačno 18°C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</si>
</sst>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1"/>
      <color theme="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justify"/>
    </xf>
    <xf numFmtId="0" fontId="1" fillId="0" borderId="9" xfId="0" applyFont="1" applyBorder="1" applyAlignment="1">
      <alignment horizontal="center"/>
    </xf>
    <xf numFmtId="9" fontId="10" fillId="0" borderId="10" xfId="0" applyNumberFormat="1" applyFont="1" applyFill="1" applyBorder="1"/>
    <xf numFmtId="9" fontId="5" fillId="2" borderId="11" xfId="0" applyNumberFormat="1" applyFont="1" applyFill="1" applyBorder="1"/>
    <xf numFmtId="9" fontId="5" fillId="3" borderId="11" xfId="0" applyNumberFormat="1" applyFont="1" applyFill="1" applyBorder="1"/>
    <xf numFmtId="9" fontId="5" fillId="3" borderId="12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3" xfId="0" applyFont="1" applyBorder="1" applyAlignment="1">
      <alignment horizontal="center" vertical="justify"/>
    </xf>
    <xf numFmtId="0" fontId="1" fillId="0" borderId="13" xfId="0" applyFont="1" applyBorder="1" applyAlignment="1">
      <alignment horizontal="center"/>
    </xf>
    <xf numFmtId="0" fontId="11" fillId="0" borderId="0" xfId="0" applyFont="1"/>
    <xf numFmtId="9" fontId="10" fillId="0" borderId="14" xfId="0" applyNumberFormat="1" applyFont="1" applyFill="1" applyBorder="1"/>
    <xf numFmtId="9" fontId="5" fillId="4" borderId="14" xfId="0" applyNumberFormat="1" applyFont="1" applyFill="1" applyBorder="1"/>
    <xf numFmtId="9" fontId="5" fillId="3" borderId="14" xfId="0" applyNumberFormat="1" applyFont="1" applyFill="1" applyBorder="1"/>
  </cellXfs>
  <cellStyles count="2">
    <cellStyle name="Normální" xfId="0" builtinId="0"/>
    <cellStyle name="Procenta" xfId="1" builtinId="5"/>
  </cellStyles>
  <dxfs count="12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6"/>
  <sheetViews>
    <sheetView showGridLines="0" tabSelected="1" topLeftCell="A25" zoomScaleNormal="100" workbookViewId="0">
      <selection activeCell="C63" sqref="C63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116</v>
      </c>
      <c r="H1" s="4"/>
      <c r="I1" s="4" t="s">
        <v>1</v>
      </c>
      <c r="J1" s="2" t="s">
        <v>61</v>
      </c>
      <c r="K1" s="2"/>
    </row>
    <row r="2" spans="1:44" x14ac:dyDescent="0.2">
      <c r="A2" s="5" t="s">
        <v>2</v>
      </c>
      <c r="C2" t="s">
        <v>117</v>
      </c>
      <c r="H2" s="4"/>
      <c r="I2" s="4" t="s">
        <v>4</v>
      </c>
      <c r="J2" s="17">
        <v>143</v>
      </c>
      <c r="K2" s="17"/>
    </row>
    <row r="3" spans="1:44" x14ac:dyDescent="0.2">
      <c r="A3" s="5" t="s">
        <v>5</v>
      </c>
      <c r="H3" t="s">
        <v>5</v>
      </c>
    </row>
    <row r="4" spans="1:44" x14ac:dyDescent="0.2">
      <c r="A4" s="5" t="s">
        <v>6</v>
      </c>
      <c r="C4" t="s">
        <v>119</v>
      </c>
      <c r="H4" s="4" t="s">
        <v>7</v>
      </c>
      <c r="I4" t="s">
        <v>118</v>
      </c>
      <c r="N4" s="16" t="s">
        <v>21</v>
      </c>
      <c r="Q4" t="s">
        <v>121</v>
      </c>
    </row>
    <row r="6" spans="1:44" ht="15" x14ac:dyDescent="0.25">
      <c r="A6" s="1" t="s">
        <v>120</v>
      </c>
      <c r="H6" s="2" t="s">
        <v>63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143</v>
      </c>
      <c r="B9" s="12">
        <v>4</v>
      </c>
      <c r="C9" s="13">
        <v>1</v>
      </c>
      <c r="D9" s="13">
        <v>42</v>
      </c>
      <c r="E9" s="12">
        <v>4</v>
      </c>
      <c r="F9" s="12">
        <v>6</v>
      </c>
      <c r="G9" s="12">
        <v>44</v>
      </c>
      <c r="H9" s="47" t="s">
        <v>62</v>
      </c>
      <c r="I9" s="13">
        <f t="shared" ref="I9:I12" si="1">IF(C9=1,60,IF(C9=4,90,IF(C9=5,90,IF(C9=6,30,IF(C9=7,70,IF(C9=8,140,IF(C9=9,130,140)))))))</f>
        <v>60</v>
      </c>
      <c r="J9" s="13">
        <f t="shared" ref="J9:J12" si="2">MAX(D9,G9)</f>
        <v>44</v>
      </c>
      <c r="K9" s="15">
        <f>D9-E9+F9</f>
        <v>44</v>
      </c>
      <c r="L9">
        <f>IF(K9-G9=0,0,"chyba")</f>
        <v>0</v>
      </c>
      <c r="M9" s="18"/>
      <c r="N9" s="21">
        <f>J9/I9</f>
        <v>0.73333333333333328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143</v>
      </c>
      <c r="B10" s="12">
        <v>5</v>
      </c>
      <c r="C10" s="13">
        <v>1</v>
      </c>
      <c r="D10" s="13">
        <v>50</v>
      </c>
      <c r="E10" s="12">
        <v>8</v>
      </c>
      <c r="F10" s="12">
        <v>6</v>
      </c>
      <c r="G10" s="12">
        <v>48</v>
      </c>
      <c r="H10" s="47" t="s">
        <v>88</v>
      </c>
      <c r="I10" s="13">
        <f t="shared" si="1"/>
        <v>60</v>
      </c>
      <c r="J10" s="13">
        <f t="shared" si="2"/>
        <v>50</v>
      </c>
      <c r="K10" s="15">
        <f t="shared" ref="K10:K20" si="3">D10-E10+F10</f>
        <v>48</v>
      </c>
      <c r="L10">
        <f t="shared" ref="L10:L20" si="4">IF(K10-G10=0,0,"chyba")</f>
        <v>0</v>
      </c>
      <c r="M10" s="18"/>
      <c r="N10" s="21">
        <f t="shared" ref="N10:N20" si="5">J10/I10</f>
        <v>0.83333333333333337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143</v>
      </c>
      <c r="B11" s="12">
        <v>9</v>
      </c>
      <c r="C11" s="13">
        <v>1</v>
      </c>
      <c r="D11" s="13">
        <v>41</v>
      </c>
      <c r="E11" s="12">
        <v>9</v>
      </c>
      <c r="F11" s="12">
        <v>1</v>
      </c>
      <c r="G11" s="12">
        <v>33</v>
      </c>
      <c r="H11" s="47" t="s">
        <v>64</v>
      </c>
      <c r="I11" s="13">
        <f t="shared" si="1"/>
        <v>60</v>
      </c>
      <c r="J11" s="13">
        <f t="shared" si="2"/>
        <v>41</v>
      </c>
      <c r="K11" s="15">
        <f t="shared" si="3"/>
        <v>33</v>
      </c>
      <c r="L11">
        <f t="shared" si="4"/>
        <v>0</v>
      </c>
      <c r="M11" s="18"/>
      <c r="N11" s="21">
        <f t="shared" si="5"/>
        <v>0.68333333333333335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143</v>
      </c>
      <c r="B12" s="12">
        <v>8</v>
      </c>
      <c r="C12" s="13">
        <v>1</v>
      </c>
      <c r="D12" s="13">
        <v>34</v>
      </c>
      <c r="E12" s="12">
        <v>2</v>
      </c>
      <c r="F12" s="12">
        <v>8</v>
      </c>
      <c r="G12" s="12">
        <v>40</v>
      </c>
      <c r="H12" s="47" t="s">
        <v>65</v>
      </c>
      <c r="I12" s="13">
        <f t="shared" si="1"/>
        <v>60</v>
      </c>
      <c r="J12" s="13">
        <f t="shared" si="2"/>
        <v>40</v>
      </c>
      <c r="K12" s="15">
        <f t="shared" si="3"/>
        <v>40</v>
      </c>
      <c r="L12">
        <f t="shared" si="4"/>
        <v>0</v>
      </c>
      <c r="M12" s="18"/>
      <c r="N12" s="21">
        <f t="shared" si="5"/>
        <v>0.66666666666666663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143</v>
      </c>
      <c r="B13" s="12">
        <v>19</v>
      </c>
      <c r="C13" s="13">
        <v>1</v>
      </c>
      <c r="D13" s="13">
        <v>40</v>
      </c>
      <c r="E13" s="12">
        <v>4</v>
      </c>
      <c r="F13" s="12">
        <v>3</v>
      </c>
      <c r="G13" s="12">
        <v>39</v>
      </c>
      <c r="H13" s="47" t="s">
        <v>66</v>
      </c>
      <c r="I13" s="13">
        <f t="shared" ref="I13:I16" si="6">IF(C13=1,60,IF(C13=4,90,IF(C13=5,90,IF(C13=6,30,IF(C13=7,70,IF(C13=8,140,IF(C13=9,130,140)))))))</f>
        <v>60</v>
      </c>
      <c r="J13" s="13">
        <f t="shared" ref="J13:J16" si="7">MAX(D13,G13)</f>
        <v>40</v>
      </c>
      <c r="K13" s="15">
        <f t="shared" si="3"/>
        <v>39</v>
      </c>
      <c r="L13">
        <f t="shared" si="4"/>
        <v>0</v>
      </c>
      <c r="M13" s="18"/>
      <c r="N13" s="21">
        <f t="shared" si="5"/>
        <v>0.66666666666666663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143</v>
      </c>
      <c r="B14" s="12">
        <v>13</v>
      </c>
      <c r="C14" s="13">
        <v>1</v>
      </c>
      <c r="D14" s="13">
        <v>32</v>
      </c>
      <c r="E14" s="12">
        <v>5</v>
      </c>
      <c r="F14" s="12">
        <v>7</v>
      </c>
      <c r="G14" s="12">
        <v>34</v>
      </c>
      <c r="H14" s="47" t="s">
        <v>67</v>
      </c>
      <c r="I14" s="13">
        <f t="shared" si="6"/>
        <v>60</v>
      </c>
      <c r="J14" s="13">
        <f t="shared" si="7"/>
        <v>34</v>
      </c>
      <c r="K14" s="15">
        <f t="shared" si="3"/>
        <v>34</v>
      </c>
      <c r="L14">
        <f t="shared" si="4"/>
        <v>0</v>
      </c>
      <c r="M14" s="18"/>
      <c r="N14" s="21">
        <f t="shared" si="5"/>
        <v>0.56666666666666665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143</v>
      </c>
      <c r="B15" s="12">
        <v>6</v>
      </c>
      <c r="C15" s="13">
        <v>1</v>
      </c>
      <c r="D15" s="13">
        <v>14</v>
      </c>
      <c r="E15" s="12">
        <v>5</v>
      </c>
      <c r="F15" s="12">
        <v>0</v>
      </c>
      <c r="G15" s="12">
        <v>9</v>
      </c>
      <c r="H15" s="47" t="s">
        <v>68</v>
      </c>
      <c r="I15" s="13">
        <f t="shared" si="6"/>
        <v>60</v>
      </c>
      <c r="J15" s="13">
        <f t="shared" si="7"/>
        <v>14</v>
      </c>
      <c r="K15" s="15">
        <f t="shared" si="3"/>
        <v>9</v>
      </c>
      <c r="L15">
        <f t="shared" si="4"/>
        <v>0</v>
      </c>
      <c r="M15" s="18"/>
      <c r="N15" s="21">
        <f t="shared" si="5"/>
        <v>0.23333333333333334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143</v>
      </c>
      <c r="B16" s="12">
        <v>12</v>
      </c>
      <c r="C16" s="13">
        <v>1</v>
      </c>
      <c r="D16" s="13">
        <v>13</v>
      </c>
      <c r="E16" s="12">
        <v>2</v>
      </c>
      <c r="F16" s="12">
        <v>4</v>
      </c>
      <c r="G16" s="12">
        <v>15</v>
      </c>
      <c r="H16" s="47" t="s">
        <v>69</v>
      </c>
      <c r="I16" s="13">
        <f t="shared" si="6"/>
        <v>60</v>
      </c>
      <c r="J16" s="13">
        <f t="shared" si="7"/>
        <v>15</v>
      </c>
      <c r="K16" s="15">
        <f t="shared" si="3"/>
        <v>15</v>
      </c>
      <c r="L16">
        <f t="shared" si="4"/>
        <v>0</v>
      </c>
      <c r="M16" s="45"/>
      <c r="N16" s="21">
        <f t="shared" si="5"/>
        <v>0.25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143</v>
      </c>
      <c r="B17" s="12">
        <v>4</v>
      </c>
      <c r="C17" s="13">
        <v>1</v>
      </c>
      <c r="D17" s="13">
        <v>29</v>
      </c>
      <c r="E17" s="12">
        <v>7</v>
      </c>
      <c r="F17" s="12">
        <v>1</v>
      </c>
      <c r="G17" s="12">
        <v>23</v>
      </c>
      <c r="H17" s="47" t="s">
        <v>70</v>
      </c>
      <c r="I17" s="13">
        <f t="shared" ref="I17" si="8">IF(C17=1,60,IF(C17=4,90,IF(C17=5,90,IF(C17=6,30,IF(C17=7,70,IF(C17=8,140,IF(C17=9,130,140)))))))</f>
        <v>60</v>
      </c>
      <c r="J17" s="13">
        <f t="shared" ref="J17" si="9">MAX(D17,G17)</f>
        <v>29</v>
      </c>
      <c r="K17" s="15">
        <f t="shared" si="3"/>
        <v>23</v>
      </c>
      <c r="L17">
        <f t="shared" si="4"/>
        <v>0</v>
      </c>
      <c r="M17" s="18"/>
      <c r="N17" s="21">
        <f t="shared" si="5"/>
        <v>0.48333333333333334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143</v>
      </c>
      <c r="B18" s="12">
        <v>9</v>
      </c>
      <c r="C18" s="13">
        <v>1</v>
      </c>
      <c r="D18" s="13">
        <v>3</v>
      </c>
      <c r="E18" s="12">
        <v>0</v>
      </c>
      <c r="F18" s="12">
        <v>5</v>
      </c>
      <c r="G18" s="12">
        <v>8</v>
      </c>
      <c r="H18" s="47" t="s">
        <v>71</v>
      </c>
      <c r="I18" s="13">
        <f t="shared" ref="I18:I20" si="10">IF(C18=1,60,IF(C18=4,90,IF(C18=5,90,IF(C18=6,30,IF(C18=7,70,IF(C18=8,140,IF(C18=9,130,140)))))))</f>
        <v>60</v>
      </c>
      <c r="J18" s="13">
        <f t="shared" ref="J18:J20" si="11">MAX(D18,G18)</f>
        <v>8</v>
      </c>
      <c r="K18" s="15">
        <f t="shared" si="3"/>
        <v>8</v>
      </c>
      <c r="L18">
        <f t="shared" si="4"/>
        <v>0</v>
      </c>
      <c r="M18" s="18"/>
      <c r="N18" s="21">
        <f t="shared" si="5"/>
        <v>0.13333333333333333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x14ac:dyDescent="0.2">
      <c r="A19" s="12">
        <v>143</v>
      </c>
      <c r="B19" s="12">
        <v>5</v>
      </c>
      <c r="C19" s="13">
        <v>1</v>
      </c>
      <c r="D19" s="13">
        <v>7</v>
      </c>
      <c r="E19" s="12">
        <v>3</v>
      </c>
      <c r="F19" s="12">
        <v>1</v>
      </c>
      <c r="G19" s="12">
        <v>5</v>
      </c>
      <c r="H19" s="47" t="s">
        <v>72</v>
      </c>
      <c r="I19" s="13">
        <f t="shared" si="10"/>
        <v>60</v>
      </c>
      <c r="J19" s="13">
        <f t="shared" si="11"/>
        <v>7</v>
      </c>
      <c r="K19" s="15">
        <f t="shared" si="3"/>
        <v>5</v>
      </c>
      <c r="L19">
        <f t="shared" si="4"/>
        <v>0</v>
      </c>
      <c r="M19" s="18"/>
      <c r="N19" s="21">
        <f t="shared" si="5"/>
        <v>0.11666666666666667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 x14ac:dyDescent="0.2">
      <c r="A20" s="12">
        <v>143</v>
      </c>
      <c r="B20" s="12">
        <v>14</v>
      </c>
      <c r="C20" s="13">
        <v>1</v>
      </c>
      <c r="D20" s="13">
        <v>17</v>
      </c>
      <c r="E20" s="12">
        <v>9</v>
      </c>
      <c r="F20" s="12">
        <v>2</v>
      </c>
      <c r="G20" s="12">
        <v>10</v>
      </c>
      <c r="H20" s="47" t="s">
        <v>73</v>
      </c>
      <c r="I20" s="13">
        <f t="shared" si="10"/>
        <v>60</v>
      </c>
      <c r="J20" s="13">
        <f t="shared" si="11"/>
        <v>17</v>
      </c>
      <c r="K20" s="15">
        <f t="shared" si="3"/>
        <v>10</v>
      </c>
      <c r="L20">
        <f t="shared" si="4"/>
        <v>0</v>
      </c>
      <c r="M20" s="18"/>
      <c r="N20" s="21">
        <f t="shared" si="5"/>
        <v>0.28333333333333333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x14ac:dyDescent="0.2">
      <c r="A21" s="12">
        <v>143</v>
      </c>
      <c r="B21" s="12">
        <v>18</v>
      </c>
      <c r="C21" s="13">
        <v>1</v>
      </c>
      <c r="D21" s="13">
        <v>25</v>
      </c>
      <c r="E21" s="12">
        <v>1</v>
      </c>
      <c r="F21" s="12">
        <v>6</v>
      </c>
      <c r="G21" s="12">
        <v>30</v>
      </c>
      <c r="H21" s="47" t="s">
        <v>74</v>
      </c>
      <c r="I21" s="13">
        <f t="shared" ref="I21:I32" si="12">IF(C21=1,60,IF(C21=4,90,IF(C21=5,90,IF(C21=6,30,IF(C21=7,70,IF(C21=8,140,IF(C21=9,130,140)))))))</f>
        <v>60</v>
      </c>
      <c r="J21" s="13">
        <f t="shared" ref="J21:J32" si="13">MAX(D21,G21)</f>
        <v>30</v>
      </c>
      <c r="K21" s="15"/>
      <c r="M21" s="18"/>
      <c r="N21" s="21">
        <f>J21/I21</f>
        <v>0.5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38"/>
    </row>
    <row r="22" spans="1:45" x14ac:dyDescent="0.2">
      <c r="A22" s="12">
        <v>143</v>
      </c>
      <c r="B22" s="12">
        <v>9</v>
      </c>
      <c r="C22" s="13">
        <v>1</v>
      </c>
      <c r="D22" s="13">
        <v>23</v>
      </c>
      <c r="E22" s="12">
        <v>3</v>
      </c>
      <c r="F22" s="12">
        <v>0</v>
      </c>
      <c r="G22" s="12">
        <v>20</v>
      </c>
      <c r="H22" s="47" t="s">
        <v>75</v>
      </c>
      <c r="I22" s="13">
        <f t="shared" si="12"/>
        <v>60</v>
      </c>
      <c r="J22" s="13">
        <f t="shared" si="13"/>
        <v>23</v>
      </c>
      <c r="K22" s="15">
        <f>D22-E22+F22</f>
        <v>20</v>
      </c>
      <c r="L22">
        <f>IF(K22-G22=0,0,"chyba")</f>
        <v>0</v>
      </c>
      <c r="M22" s="18"/>
      <c r="N22" s="21">
        <f t="shared" ref="N22:N32" si="14">J22/I22</f>
        <v>0.38333333333333336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41"/>
    </row>
    <row r="23" spans="1:45" x14ac:dyDescent="0.2">
      <c r="A23" s="12">
        <v>143</v>
      </c>
      <c r="B23" s="12">
        <v>3</v>
      </c>
      <c r="C23" s="13">
        <v>1</v>
      </c>
      <c r="D23" s="13">
        <v>42</v>
      </c>
      <c r="E23" s="12">
        <v>3</v>
      </c>
      <c r="F23" s="12">
        <v>8</v>
      </c>
      <c r="G23" s="12">
        <v>47</v>
      </c>
      <c r="H23" s="47" t="s">
        <v>76</v>
      </c>
      <c r="I23" s="13">
        <f t="shared" si="12"/>
        <v>60</v>
      </c>
      <c r="J23" s="13">
        <f t="shared" si="13"/>
        <v>47</v>
      </c>
      <c r="N23" s="21">
        <f t="shared" si="14"/>
        <v>0.78333333333333333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41"/>
    </row>
    <row r="24" spans="1:45" x14ac:dyDescent="0.2">
      <c r="A24" s="12">
        <v>143</v>
      </c>
      <c r="B24" s="12">
        <v>10</v>
      </c>
      <c r="C24" s="13">
        <v>1</v>
      </c>
      <c r="D24" s="13">
        <v>54</v>
      </c>
      <c r="E24" s="12">
        <v>1</v>
      </c>
      <c r="F24" s="12">
        <v>10</v>
      </c>
      <c r="G24" s="12">
        <v>43</v>
      </c>
      <c r="H24" s="47" t="s">
        <v>77</v>
      </c>
      <c r="I24" s="13">
        <f t="shared" si="12"/>
        <v>60</v>
      </c>
      <c r="J24" s="13">
        <f t="shared" si="13"/>
        <v>54</v>
      </c>
      <c r="N24" s="21">
        <f t="shared" si="14"/>
        <v>0.9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41"/>
    </row>
    <row r="25" spans="1:45" x14ac:dyDescent="0.2">
      <c r="A25" s="12">
        <v>143</v>
      </c>
      <c r="B25" s="12">
        <v>19</v>
      </c>
      <c r="C25" s="13">
        <v>1</v>
      </c>
      <c r="D25" s="13">
        <v>15</v>
      </c>
      <c r="E25" s="12">
        <v>5</v>
      </c>
      <c r="F25" s="12">
        <v>4</v>
      </c>
      <c r="G25" s="12">
        <v>14</v>
      </c>
      <c r="H25" s="47" t="s">
        <v>78</v>
      </c>
      <c r="I25" s="13">
        <f t="shared" si="12"/>
        <v>60</v>
      </c>
      <c r="J25" s="13">
        <f t="shared" si="13"/>
        <v>15</v>
      </c>
      <c r="N25" s="21">
        <f t="shared" si="14"/>
        <v>0.25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41"/>
    </row>
    <row r="26" spans="1:45" x14ac:dyDescent="0.2">
      <c r="A26" s="12">
        <v>143</v>
      </c>
      <c r="B26" s="12">
        <v>13</v>
      </c>
      <c r="C26" s="13">
        <v>1</v>
      </c>
      <c r="D26" s="13">
        <v>33</v>
      </c>
      <c r="E26" s="12">
        <v>7</v>
      </c>
      <c r="F26" s="12">
        <v>4</v>
      </c>
      <c r="G26" s="12">
        <v>30</v>
      </c>
      <c r="H26" s="47" t="s">
        <v>79</v>
      </c>
      <c r="I26" s="13">
        <f t="shared" si="12"/>
        <v>60</v>
      </c>
      <c r="J26" s="13">
        <f t="shared" si="13"/>
        <v>33</v>
      </c>
      <c r="N26" s="21">
        <f t="shared" si="14"/>
        <v>0.55000000000000004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x14ac:dyDescent="0.2">
      <c r="A27" s="12">
        <v>143</v>
      </c>
      <c r="B27" s="12">
        <v>11</v>
      </c>
      <c r="C27" s="13">
        <v>1</v>
      </c>
      <c r="D27" s="13">
        <v>29</v>
      </c>
      <c r="E27" s="12">
        <v>1</v>
      </c>
      <c r="F27" s="12">
        <v>3</v>
      </c>
      <c r="G27" s="12">
        <v>31</v>
      </c>
      <c r="H27" s="47" t="s">
        <v>80</v>
      </c>
      <c r="I27" s="13">
        <f t="shared" si="12"/>
        <v>60</v>
      </c>
      <c r="J27" s="13">
        <f t="shared" si="13"/>
        <v>31</v>
      </c>
      <c r="N27" s="21">
        <f t="shared" si="14"/>
        <v>0.51666666666666672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5" x14ac:dyDescent="0.2">
      <c r="A28" s="12">
        <v>143</v>
      </c>
      <c r="B28" s="12">
        <v>3504</v>
      </c>
      <c r="C28" s="13">
        <v>1</v>
      </c>
      <c r="D28" s="13">
        <v>26</v>
      </c>
      <c r="E28" s="12">
        <v>5</v>
      </c>
      <c r="F28" s="12">
        <v>7</v>
      </c>
      <c r="G28" s="12">
        <v>28</v>
      </c>
      <c r="H28" s="47" t="s">
        <v>81</v>
      </c>
      <c r="I28" s="13">
        <f t="shared" si="12"/>
        <v>60</v>
      </c>
      <c r="J28" s="13">
        <f t="shared" si="13"/>
        <v>28</v>
      </c>
      <c r="N28" s="21">
        <f t="shared" si="14"/>
        <v>0.46666666666666667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5" x14ac:dyDescent="0.2">
      <c r="A29" s="12">
        <v>143</v>
      </c>
      <c r="B29" s="12">
        <v>5</v>
      </c>
      <c r="C29" s="13">
        <v>1</v>
      </c>
      <c r="D29" s="13">
        <v>19</v>
      </c>
      <c r="E29" s="12">
        <v>8</v>
      </c>
      <c r="F29" s="12">
        <v>2</v>
      </c>
      <c r="G29" s="12">
        <v>13</v>
      </c>
      <c r="H29" s="47" t="s">
        <v>82</v>
      </c>
      <c r="I29" s="13">
        <f t="shared" si="12"/>
        <v>60</v>
      </c>
      <c r="J29" s="13">
        <f t="shared" si="13"/>
        <v>19</v>
      </c>
      <c r="N29" s="21">
        <f t="shared" si="14"/>
        <v>0.31666666666666665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5" x14ac:dyDescent="0.2">
      <c r="A30" s="12">
        <v>143</v>
      </c>
      <c r="B30" s="12">
        <v>4</v>
      </c>
      <c r="C30" s="13">
        <v>1</v>
      </c>
      <c r="D30" s="13">
        <v>26</v>
      </c>
      <c r="E30" s="12">
        <v>7</v>
      </c>
      <c r="F30" s="12">
        <v>13</v>
      </c>
      <c r="G30" s="12">
        <v>32</v>
      </c>
      <c r="H30" s="47" t="s">
        <v>83</v>
      </c>
      <c r="I30" s="13">
        <f t="shared" si="12"/>
        <v>60</v>
      </c>
      <c r="J30" s="13">
        <f t="shared" si="13"/>
        <v>32</v>
      </c>
      <c r="N30" s="21">
        <f t="shared" si="14"/>
        <v>0.53333333333333333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x14ac:dyDescent="0.2">
      <c r="A31" s="12">
        <v>143</v>
      </c>
      <c r="B31" s="12">
        <v>15</v>
      </c>
      <c r="C31" s="13">
        <v>1</v>
      </c>
      <c r="D31" s="13">
        <v>16</v>
      </c>
      <c r="E31" s="12">
        <v>6</v>
      </c>
      <c r="F31" s="12">
        <v>4</v>
      </c>
      <c r="G31" s="12">
        <v>14</v>
      </c>
      <c r="H31" s="47" t="s">
        <v>84</v>
      </c>
      <c r="I31" s="13">
        <f t="shared" si="12"/>
        <v>60</v>
      </c>
      <c r="J31" s="13">
        <f t="shared" si="13"/>
        <v>16</v>
      </c>
      <c r="N31" s="21">
        <f t="shared" si="14"/>
        <v>0.26666666666666666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x14ac:dyDescent="0.2">
      <c r="A32" s="12">
        <v>143</v>
      </c>
      <c r="B32" s="12">
        <v>3</v>
      </c>
      <c r="C32" s="13">
        <v>1</v>
      </c>
      <c r="D32" s="13">
        <v>37</v>
      </c>
      <c r="E32" s="12">
        <v>4</v>
      </c>
      <c r="F32" s="12">
        <v>3</v>
      </c>
      <c r="G32" s="12">
        <v>36</v>
      </c>
      <c r="H32" s="47" t="s">
        <v>85</v>
      </c>
      <c r="I32" s="13">
        <f t="shared" si="12"/>
        <v>60</v>
      </c>
      <c r="J32" s="13">
        <f t="shared" si="13"/>
        <v>37</v>
      </c>
      <c r="N32" s="21">
        <f t="shared" si="14"/>
        <v>0.6166666666666667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4" x14ac:dyDescent="0.2">
      <c r="A33" s="12">
        <v>143</v>
      </c>
      <c r="B33" s="12">
        <v>9</v>
      </c>
      <c r="C33" s="13">
        <v>1</v>
      </c>
      <c r="D33" s="13">
        <v>20</v>
      </c>
      <c r="E33" s="12">
        <v>2</v>
      </c>
      <c r="F33" s="12">
        <v>2</v>
      </c>
      <c r="G33" s="12">
        <v>20</v>
      </c>
      <c r="H33" s="47" t="s">
        <v>86</v>
      </c>
      <c r="I33" s="13">
        <f t="shared" ref="I33:I34" si="15">IF(C33=1,60,IF(C33=4,90,IF(C33=5,90,IF(C33=6,30,IF(C33=7,70,IF(C33=8,140,IF(C33=9,130,140)))))))</f>
        <v>60</v>
      </c>
      <c r="J33" s="13">
        <f t="shared" ref="J33:J34" si="16">MAX(D33,G33)</f>
        <v>20</v>
      </c>
      <c r="N33" s="21">
        <f t="shared" ref="N33:N34" si="17">J33/I33</f>
        <v>0.33333333333333331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4" x14ac:dyDescent="0.2">
      <c r="A34" s="12">
        <v>143</v>
      </c>
      <c r="B34" s="12">
        <v>14</v>
      </c>
      <c r="C34" s="13">
        <v>1</v>
      </c>
      <c r="D34" s="13">
        <v>17</v>
      </c>
      <c r="E34" s="12">
        <v>3</v>
      </c>
      <c r="F34" s="12">
        <v>1</v>
      </c>
      <c r="G34" s="12">
        <v>15</v>
      </c>
      <c r="H34" s="47" t="s">
        <v>87</v>
      </c>
      <c r="I34" s="13">
        <f t="shared" si="15"/>
        <v>60</v>
      </c>
      <c r="J34" s="13">
        <f t="shared" si="16"/>
        <v>17</v>
      </c>
      <c r="N34" s="21">
        <f t="shared" si="17"/>
        <v>0.28333333333333333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4" x14ac:dyDescent="0.2">
      <c r="A35" s="12">
        <v>143</v>
      </c>
      <c r="B35" s="12">
        <v>8</v>
      </c>
      <c r="C35" s="13">
        <v>1</v>
      </c>
      <c r="D35" s="13">
        <v>12</v>
      </c>
      <c r="E35" s="12">
        <v>1</v>
      </c>
      <c r="F35" s="12">
        <v>0</v>
      </c>
      <c r="G35" s="12">
        <v>11</v>
      </c>
      <c r="H35" s="47" t="s">
        <v>90</v>
      </c>
      <c r="I35" s="13">
        <f t="shared" ref="I35:I60" si="18">IF(C35=1,60,IF(C35=4,90,IF(C35=5,90,IF(C35=6,30,IF(C35=7,70,IF(C35=8,140,IF(C35=9,130,140)))))))</f>
        <v>60</v>
      </c>
      <c r="J35" s="13">
        <f t="shared" ref="J35:J60" si="19">MAX(D35,G35)</f>
        <v>12</v>
      </c>
      <c r="K35" s="15">
        <f>D35-E35+F35</f>
        <v>11</v>
      </c>
      <c r="L35">
        <f>IF(K35-G35=0,0,"chyba")</f>
        <v>0</v>
      </c>
      <c r="M35" s="18"/>
      <c r="N35" s="21">
        <f>J35/I35</f>
        <v>0.2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4" x14ac:dyDescent="0.2">
      <c r="A36" s="12">
        <v>143</v>
      </c>
      <c r="B36" s="12">
        <v>19</v>
      </c>
      <c r="C36" s="13">
        <v>1</v>
      </c>
      <c r="D36" s="13">
        <v>22</v>
      </c>
      <c r="E36" s="12">
        <v>3</v>
      </c>
      <c r="F36" s="12">
        <v>3</v>
      </c>
      <c r="G36" s="12">
        <v>22</v>
      </c>
      <c r="H36" s="47" t="s">
        <v>91</v>
      </c>
      <c r="I36" s="13">
        <f t="shared" si="18"/>
        <v>60</v>
      </c>
      <c r="J36" s="13">
        <f t="shared" si="19"/>
        <v>22</v>
      </c>
      <c r="K36" s="15">
        <f t="shared" ref="K36:K46" si="20">D36-E36+F36</f>
        <v>22</v>
      </c>
      <c r="L36">
        <f t="shared" ref="L36:L46" si="21">IF(K36-G36=0,0,"chyba")</f>
        <v>0</v>
      </c>
      <c r="M36" s="18"/>
      <c r="N36" s="21">
        <f t="shared" ref="N36:N46" si="22">J36/I36</f>
        <v>0.36666666666666664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4" x14ac:dyDescent="0.2">
      <c r="A37" s="12">
        <v>143</v>
      </c>
      <c r="B37" s="12">
        <v>13</v>
      </c>
      <c r="C37" s="13">
        <v>1</v>
      </c>
      <c r="D37" s="13">
        <v>45</v>
      </c>
      <c r="E37" s="12">
        <v>9</v>
      </c>
      <c r="F37" s="12">
        <v>2</v>
      </c>
      <c r="G37" s="12">
        <v>38</v>
      </c>
      <c r="H37" s="47" t="s">
        <v>92</v>
      </c>
      <c r="I37" s="13">
        <f t="shared" si="18"/>
        <v>60</v>
      </c>
      <c r="J37" s="13">
        <f t="shared" si="19"/>
        <v>45</v>
      </c>
      <c r="K37" s="15">
        <f t="shared" si="20"/>
        <v>38</v>
      </c>
      <c r="L37">
        <f t="shared" si="21"/>
        <v>0</v>
      </c>
      <c r="M37" s="18"/>
      <c r="N37" s="21">
        <f t="shared" si="22"/>
        <v>0.75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4" x14ac:dyDescent="0.2">
      <c r="A38" s="12">
        <v>143</v>
      </c>
      <c r="B38" s="12">
        <v>3504</v>
      </c>
      <c r="C38" s="13">
        <v>1</v>
      </c>
      <c r="D38" s="13">
        <v>38</v>
      </c>
      <c r="E38" s="12">
        <v>6</v>
      </c>
      <c r="F38" s="12">
        <v>2</v>
      </c>
      <c r="G38" s="12">
        <v>34</v>
      </c>
      <c r="H38" s="47" t="s">
        <v>93</v>
      </c>
      <c r="I38" s="13">
        <f t="shared" si="18"/>
        <v>60</v>
      </c>
      <c r="J38" s="13">
        <f t="shared" si="19"/>
        <v>38</v>
      </c>
      <c r="K38" s="15">
        <f t="shared" si="20"/>
        <v>34</v>
      </c>
      <c r="L38">
        <f t="shared" si="21"/>
        <v>0</v>
      </c>
      <c r="M38" s="18"/>
      <c r="N38" s="21">
        <f t="shared" si="22"/>
        <v>0.6333333333333333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1:44" x14ac:dyDescent="0.2">
      <c r="A39" s="12">
        <v>143</v>
      </c>
      <c r="B39" s="12">
        <v>12</v>
      </c>
      <c r="C39" s="13">
        <v>1</v>
      </c>
      <c r="D39" s="13">
        <v>34</v>
      </c>
      <c r="E39" s="12">
        <v>3</v>
      </c>
      <c r="F39" s="12">
        <v>2</v>
      </c>
      <c r="G39" s="12">
        <v>33</v>
      </c>
      <c r="H39" s="47" t="s">
        <v>94</v>
      </c>
      <c r="I39" s="13">
        <f t="shared" si="18"/>
        <v>60</v>
      </c>
      <c r="J39" s="13">
        <f t="shared" si="19"/>
        <v>34</v>
      </c>
      <c r="K39" s="15">
        <f t="shared" si="20"/>
        <v>33</v>
      </c>
      <c r="L39">
        <f t="shared" si="21"/>
        <v>0</v>
      </c>
      <c r="M39" s="18"/>
      <c r="N39" s="21">
        <f t="shared" si="22"/>
        <v>0.56666666666666665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1:44" x14ac:dyDescent="0.2">
      <c r="A40" s="12">
        <v>143</v>
      </c>
      <c r="B40" s="12">
        <v>5</v>
      </c>
      <c r="C40" s="13">
        <v>1</v>
      </c>
      <c r="D40" s="13">
        <v>31</v>
      </c>
      <c r="E40" s="12">
        <v>3</v>
      </c>
      <c r="F40" s="12">
        <v>4</v>
      </c>
      <c r="G40" s="12">
        <v>32</v>
      </c>
      <c r="H40" s="47" t="s">
        <v>114</v>
      </c>
      <c r="I40" s="13">
        <f t="shared" si="18"/>
        <v>60</v>
      </c>
      <c r="J40" s="13">
        <f t="shared" si="19"/>
        <v>32</v>
      </c>
      <c r="K40" s="15">
        <f t="shared" si="20"/>
        <v>32</v>
      </c>
      <c r="L40">
        <f t="shared" si="21"/>
        <v>0</v>
      </c>
      <c r="M40" s="18"/>
      <c r="N40" s="21">
        <f t="shared" si="22"/>
        <v>0.53333333333333333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1:44" x14ac:dyDescent="0.2">
      <c r="A41" s="12">
        <v>143</v>
      </c>
      <c r="B41" s="12">
        <v>15</v>
      </c>
      <c r="C41" s="13">
        <v>1</v>
      </c>
      <c r="D41" s="13">
        <v>32</v>
      </c>
      <c r="E41" s="12">
        <v>5</v>
      </c>
      <c r="F41" s="12">
        <v>4</v>
      </c>
      <c r="G41" s="12">
        <v>31</v>
      </c>
      <c r="H41" s="47" t="s">
        <v>95</v>
      </c>
      <c r="I41" s="13">
        <f t="shared" si="18"/>
        <v>60</v>
      </c>
      <c r="J41" s="13">
        <f t="shared" si="19"/>
        <v>32</v>
      </c>
      <c r="K41" s="15">
        <f t="shared" si="20"/>
        <v>31</v>
      </c>
      <c r="L41">
        <f t="shared" si="21"/>
        <v>0</v>
      </c>
      <c r="M41" s="18"/>
      <c r="N41" s="21">
        <f t="shared" si="22"/>
        <v>0.53333333333333333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4" ht="15" x14ac:dyDescent="0.25">
      <c r="A42" s="12">
        <v>143</v>
      </c>
      <c r="B42" s="12">
        <v>17</v>
      </c>
      <c r="C42" s="13">
        <v>1</v>
      </c>
      <c r="D42" s="13">
        <v>40</v>
      </c>
      <c r="E42" s="12">
        <v>5</v>
      </c>
      <c r="F42" s="12">
        <v>7</v>
      </c>
      <c r="G42" s="12">
        <v>42</v>
      </c>
      <c r="H42" s="47" t="s">
        <v>96</v>
      </c>
      <c r="I42" s="13">
        <f t="shared" si="18"/>
        <v>60</v>
      </c>
      <c r="J42" s="13">
        <f t="shared" si="19"/>
        <v>42</v>
      </c>
      <c r="K42" s="15">
        <f t="shared" si="20"/>
        <v>42</v>
      </c>
      <c r="L42">
        <f t="shared" si="21"/>
        <v>0</v>
      </c>
      <c r="M42" s="45"/>
      <c r="N42" s="21">
        <f t="shared" si="22"/>
        <v>0.7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3"/>
      <c r="AJ42" s="23"/>
      <c r="AK42" s="23"/>
      <c r="AL42" s="23"/>
      <c r="AM42" s="23"/>
      <c r="AN42" s="23"/>
      <c r="AO42" s="23"/>
      <c r="AP42" s="23"/>
      <c r="AQ42" s="23"/>
      <c r="AR42" s="23"/>
    </row>
    <row r="43" spans="1:44" x14ac:dyDescent="0.2">
      <c r="A43" s="12">
        <v>143</v>
      </c>
      <c r="B43" s="12">
        <v>3</v>
      </c>
      <c r="C43" s="13">
        <v>1</v>
      </c>
      <c r="D43" s="13">
        <v>32</v>
      </c>
      <c r="E43" s="12">
        <v>4</v>
      </c>
      <c r="F43" s="12">
        <v>4</v>
      </c>
      <c r="G43" s="12">
        <v>32</v>
      </c>
      <c r="H43" s="47" t="s">
        <v>97</v>
      </c>
      <c r="I43" s="13">
        <f t="shared" si="18"/>
        <v>60</v>
      </c>
      <c r="J43" s="13">
        <f t="shared" si="19"/>
        <v>32</v>
      </c>
      <c r="K43" s="15">
        <f t="shared" si="20"/>
        <v>32</v>
      </c>
      <c r="L43">
        <f t="shared" si="21"/>
        <v>0</v>
      </c>
      <c r="M43" s="18"/>
      <c r="N43" s="21">
        <f t="shared" si="22"/>
        <v>0.53333333333333333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  <c r="AJ43" s="23"/>
      <c r="AK43" s="23"/>
      <c r="AL43" s="23"/>
      <c r="AM43" s="23"/>
      <c r="AN43" s="23"/>
      <c r="AO43" s="23"/>
      <c r="AP43" s="23"/>
      <c r="AQ43" s="23"/>
      <c r="AR43" s="23"/>
    </row>
    <row r="44" spans="1:44" x14ac:dyDescent="0.2">
      <c r="A44" s="12">
        <v>143</v>
      </c>
      <c r="B44" s="12">
        <v>9</v>
      </c>
      <c r="C44" s="13">
        <v>1</v>
      </c>
      <c r="D44" s="13">
        <v>31</v>
      </c>
      <c r="E44" s="12">
        <v>7</v>
      </c>
      <c r="F44" s="12">
        <v>4</v>
      </c>
      <c r="G44" s="12">
        <v>28</v>
      </c>
      <c r="H44" s="47" t="s">
        <v>98</v>
      </c>
      <c r="I44" s="13">
        <f t="shared" si="18"/>
        <v>60</v>
      </c>
      <c r="J44" s="13">
        <f t="shared" si="19"/>
        <v>31</v>
      </c>
      <c r="K44" s="15">
        <f t="shared" si="20"/>
        <v>28</v>
      </c>
      <c r="L44">
        <f t="shared" si="21"/>
        <v>0</v>
      </c>
      <c r="M44" s="18"/>
      <c r="N44" s="21">
        <f t="shared" si="22"/>
        <v>0.51666666666666672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3"/>
      <c r="AJ44" s="23"/>
      <c r="AK44" s="23"/>
      <c r="AL44" s="23"/>
      <c r="AM44" s="23"/>
      <c r="AN44" s="23"/>
      <c r="AO44" s="23"/>
      <c r="AP44" s="23"/>
      <c r="AQ44" s="23"/>
      <c r="AR44" s="23"/>
    </row>
    <row r="45" spans="1:44" x14ac:dyDescent="0.2">
      <c r="A45" s="12">
        <v>143</v>
      </c>
      <c r="B45" s="12">
        <v>19</v>
      </c>
      <c r="C45" s="13">
        <v>1</v>
      </c>
      <c r="D45" s="13">
        <v>33</v>
      </c>
      <c r="E45" s="12">
        <v>2</v>
      </c>
      <c r="F45" s="12">
        <v>6</v>
      </c>
      <c r="G45" s="12">
        <v>37</v>
      </c>
      <c r="H45" s="47" t="s">
        <v>99</v>
      </c>
      <c r="I45" s="13">
        <f t="shared" si="18"/>
        <v>60</v>
      </c>
      <c r="J45" s="13">
        <f t="shared" si="19"/>
        <v>37</v>
      </c>
      <c r="K45" s="15">
        <f t="shared" si="20"/>
        <v>37</v>
      </c>
      <c r="L45">
        <f t="shared" si="21"/>
        <v>0</v>
      </c>
      <c r="M45" s="18"/>
      <c r="N45" s="21">
        <f t="shared" si="22"/>
        <v>0.6166666666666667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4" x14ac:dyDescent="0.2">
      <c r="A46" s="12">
        <v>143</v>
      </c>
      <c r="B46" s="12">
        <v>3504</v>
      </c>
      <c r="C46" s="13">
        <v>1</v>
      </c>
      <c r="D46" s="13">
        <v>30</v>
      </c>
      <c r="E46" s="12">
        <v>5</v>
      </c>
      <c r="F46" s="12">
        <v>5</v>
      </c>
      <c r="G46" s="12">
        <v>30</v>
      </c>
      <c r="H46" s="47" t="s">
        <v>100</v>
      </c>
      <c r="I46" s="13">
        <f t="shared" si="18"/>
        <v>60</v>
      </c>
      <c r="J46" s="13">
        <f t="shared" si="19"/>
        <v>30</v>
      </c>
      <c r="K46" s="15">
        <f t="shared" si="20"/>
        <v>30</v>
      </c>
      <c r="L46">
        <f t="shared" si="21"/>
        <v>0</v>
      </c>
      <c r="M46" s="18"/>
      <c r="N46" s="21">
        <f t="shared" si="22"/>
        <v>0.5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3"/>
      <c r="AJ46" s="23"/>
      <c r="AK46" s="23"/>
      <c r="AL46" s="23"/>
      <c r="AM46" s="23"/>
      <c r="AN46" s="23"/>
      <c r="AO46" s="23"/>
      <c r="AP46" s="23"/>
      <c r="AQ46" s="23"/>
      <c r="AR46" s="23"/>
    </row>
    <row r="47" spans="1:44" x14ac:dyDescent="0.2">
      <c r="A47" s="12">
        <v>143</v>
      </c>
      <c r="B47" s="12">
        <v>10</v>
      </c>
      <c r="C47" s="13">
        <v>1</v>
      </c>
      <c r="D47" s="13">
        <v>37</v>
      </c>
      <c r="E47" s="12">
        <v>3</v>
      </c>
      <c r="F47" s="12">
        <v>1</v>
      </c>
      <c r="G47" s="12">
        <v>35</v>
      </c>
      <c r="H47" s="47" t="s">
        <v>101</v>
      </c>
      <c r="I47" s="13">
        <f t="shared" si="18"/>
        <v>60</v>
      </c>
      <c r="J47" s="13">
        <f t="shared" si="19"/>
        <v>37</v>
      </c>
      <c r="K47" s="15"/>
      <c r="M47" s="18"/>
      <c r="N47" s="21">
        <f>J47/I47</f>
        <v>0.6166666666666667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3"/>
      <c r="AJ47" s="23"/>
      <c r="AK47" s="23"/>
      <c r="AL47" s="23"/>
      <c r="AM47" s="23"/>
      <c r="AN47" s="23"/>
      <c r="AO47" s="23"/>
      <c r="AP47" s="23"/>
      <c r="AQ47" s="23"/>
      <c r="AR47" s="23"/>
    </row>
    <row r="48" spans="1:44" x14ac:dyDescent="0.2">
      <c r="A48" s="12">
        <v>143</v>
      </c>
      <c r="B48" s="12">
        <v>13</v>
      </c>
      <c r="C48" s="13">
        <v>1</v>
      </c>
      <c r="D48" s="13">
        <v>28</v>
      </c>
      <c r="E48" s="12">
        <v>2</v>
      </c>
      <c r="F48" s="12">
        <v>4</v>
      </c>
      <c r="G48" s="12">
        <v>30</v>
      </c>
      <c r="H48" s="47" t="s">
        <v>102</v>
      </c>
      <c r="I48" s="13">
        <f t="shared" si="18"/>
        <v>60</v>
      </c>
      <c r="J48" s="13">
        <f t="shared" si="19"/>
        <v>30</v>
      </c>
      <c r="K48" s="15">
        <f>D48-E48+F48</f>
        <v>30</v>
      </c>
      <c r="L48">
        <f>IF(K48-G48=0,0,"chyba")</f>
        <v>0</v>
      </c>
      <c r="M48" s="18"/>
      <c r="N48" s="21">
        <f t="shared" ref="N48:N60" si="23">J48/I48</f>
        <v>0.5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3"/>
      <c r="AJ48" s="23"/>
      <c r="AK48" s="23"/>
      <c r="AL48" s="23"/>
      <c r="AM48" s="23"/>
      <c r="AN48" s="23"/>
      <c r="AO48" s="23"/>
      <c r="AP48" s="23"/>
      <c r="AQ48" s="23"/>
      <c r="AR48" s="23"/>
    </row>
    <row r="49" spans="1:44" x14ac:dyDescent="0.2">
      <c r="A49" s="12">
        <v>143</v>
      </c>
      <c r="B49" s="12">
        <v>5</v>
      </c>
      <c r="C49" s="13">
        <v>1</v>
      </c>
      <c r="D49" s="13">
        <v>13</v>
      </c>
      <c r="E49" s="12">
        <v>2</v>
      </c>
      <c r="F49" s="12">
        <v>2</v>
      </c>
      <c r="G49" s="12">
        <v>13</v>
      </c>
      <c r="H49" s="47" t="s">
        <v>103</v>
      </c>
      <c r="I49" s="13">
        <f t="shared" si="18"/>
        <v>60</v>
      </c>
      <c r="J49" s="13">
        <f t="shared" si="19"/>
        <v>13</v>
      </c>
      <c r="N49" s="21">
        <f t="shared" si="23"/>
        <v>0.21666666666666667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4" x14ac:dyDescent="0.2">
      <c r="A50" s="12">
        <v>143</v>
      </c>
      <c r="B50" s="12">
        <v>18</v>
      </c>
      <c r="C50" s="13">
        <v>1</v>
      </c>
      <c r="D50" s="13">
        <v>9</v>
      </c>
      <c r="E50" s="12">
        <v>1</v>
      </c>
      <c r="F50" s="12">
        <v>1</v>
      </c>
      <c r="G50" s="12">
        <v>9</v>
      </c>
      <c r="H50" s="47" t="s">
        <v>103</v>
      </c>
      <c r="I50" s="13">
        <f t="shared" si="18"/>
        <v>60</v>
      </c>
      <c r="J50" s="13">
        <f t="shared" si="19"/>
        <v>9</v>
      </c>
      <c r="N50" s="21">
        <f t="shared" si="23"/>
        <v>0.15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4" x14ac:dyDescent="0.2">
      <c r="A51" s="12">
        <v>143</v>
      </c>
      <c r="B51" s="12">
        <v>15</v>
      </c>
      <c r="C51" s="13">
        <v>1</v>
      </c>
      <c r="D51" s="13">
        <v>29</v>
      </c>
      <c r="E51" s="12">
        <v>7</v>
      </c>
      <c r="F51" s="12">
        <v>1</v>
      </c>
      <c r="G51" s="12">
        <v>23</v>
      </c>
      <c r="H51" s="47" t="s">
        <v>104</v>
      </c>
      <c r="I51" s="13">
        <f t="shared" si="18"/>
        <v>60</v>
      </c>
      <c r="J51" s="13">
        <f t="shared" si="19"/>
        <v>29</v>
      </c>
      <c r="N51" s="21">
        <f t="shared" si="23"/>
        <v>0.48333333333333334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4" x14ac:dyDescent="0.2">
      <c r="A52" s="12">
        <v>143</v>
      </c>
      <c r="B52" s="12">
        <v>8</v>
      </c>
      <c r="C52" s="13">
        <v>1</v>
      </c>
      <c r="D52" s="13">
        <v>25</v>
      </c>
      <c r="E52" s="12">
        <v>11</v>
      </c>
      <c r="F52" s="12">
        <v>6</v>
      </c>
      <c r="G52" s="12">
        <v>20</v>
      </c>
      <c r="H52" s="47" t="s">
        <v>105</v>
      </c>
      <c r="I52" s="13">
        <f t="shared" si="18"/>
        <v>60</v>
      </c>
      <c r="J52" s="13">
        <f t="shared" si="19"/>
        <v>25</v>
      </c>
      <c r="N52" s="21">
        <f t="shared" si="23"/>
        <v>0.41666666666666669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3"/>
      <c r="AJ52" s="23"/>
      <c r="AK52" s="23"/>
      <c r="AL52" s="23"/>
      <c r="AM52" s="23"/>
      <c r="AN52" s="23"/>
      <c r="AO52" s="23"/>
      <c r="AP52" s="23"/>
      <c r="AQ52" s="23"/>
      <c r="AR52" s="23"/>
    </row>
    <row r="53" spans="1:44" x14ac:dyDescent="0.2">
      <c r="A53" s="12">
        <v>143</v>
      </c>
      <c r="B53" s="12">
        <v>3</v>
      </c>
      <c r="C53" s="13">
        <v>1</v>
      </c>
      <c r="D53" s="13">
        <v>17</v>
      </c>
      <c r="E53" s="12">
        <v>10</v>
      </c>
      <c r="F53" s="12">
        <v>3</v>
      </c>
      <c r="G53" s="12">
        <v>10</v>
      </c>
      <c r="H53" s="47" t="s">
        <v>106</v>
      </c>
      <c r="I53" s="13">
        <f t="shared" si="18"/>
        <v>60</v>
      </c>
      <c r="J53" s="13">
        <f t="shared" si="19"/>
        <v>17</v>
      </c>
      <c r="N53" s="21">
        <f t="shared" si="23"/>
        <v>0.28333333333333333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3"/>
      <c r="AJ53" s="23"/>
      <c r="AK53" s="23"/>
      <c r="AL53" s="23"/>
      <c r="AM53" s="23"/>
      <c r="AN53" s="23"/>
      <c r="AO53" s="23"/>
      <c r="AP53" s="23"/>
      <c r="AQ53" s="23"/>
      <c r="AR53" s="23"/>
    </row>
    <row r="54" spans="1:44" x14ac:dyDescent="0.2">
      <c r="A54" s="12">
        <v>143</v>
      </c>
      <c r="B54" s="12">
        <v>11</v>
      </c>
      <c r="C54" s="13">
        <v>1</v>
      </c>
      <c r="D54" s="13">
        <v>27</v>
      </c>
      <c r="E54" s="12">
        <v>5</v>
      </c>
      <c r="F54" s="12">
        <v>3</v>
      </c>
      <c r="G54" s="12">
        <v>25</v>
      </c>
      <c r="H54" s="47" t="s">
        <v>107</v>
      </c>
      <c r="I54" s="13">
        <f t="shared" si="18"/>
        <v>60</v>
      </c>
      <c r="J54" s="13">
        <f t="shared" si="19"/>
        <v>27</v>
      </c>
      <c r="N54" s="21">
        <f t="shared" si="23"/>
        <v>0.45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3"/>
      <c r="AJ54" s="23"/>
      <c r="AK54" s="23"/>
      <c r="AL54" s="23"/>
      <c r="AM54" s="23"/>
      <c r="AN54" s="23"/>
      <c r="AO54" s="23"/>
      <c r="AP54" s="23"/>
      <c r="AQ54" s="23"/>
      <c r="AR54" s="23"/>
    </row>
    <row r="55" spans="1:44" x14ac:dyDescent="0.2">
      <c r="A55" s="12">
        <v>143</v>
      </c>
      <c r="B55" s="12">
        <v>9</v>
      </c>
      <c r="C55" s="13">
        <v>1</v>
      </c>
      <c r="D55" s="13">
        <v>32</v>
      </c>
      <c r="E55" s="12">
        <v>3</v>
      </c>
      <c r="F55" s="12">
        <v>1</v>
      </c>
      <c r="G55" s="12">
        <v>30</v>
      </c>
      <c r="H55" s="47" t="s">
        <v>108</v>
      </c>
      <c r="I55" s="13">
        <f t="shared" si="18"/>
        <v>60</v>
      </c>
      <c r="J55" s="13">
        <f t="shared" si="19"/>
        <v>32</v>
      </c>
      <c r="N55" s="21">
        <f t="shared" si="23"/>
        <v>0.53333333333333333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4" x14ac:dyDescent="0.2">
      <c r="A56" s="12">
        <v>143</v>
      </c>
      <c r="B56" s="12">
        <v>3504</v>
      </c>
      <c r="C56" s="13">
        <v>1</v>
      </c>
      <c r="D56" s="13">
        <v>37</v>
      </c>
      <c r="E56" s="12">
        <v>5</v>
      </c>
      <c r="F56" s="12">
        <v>10</v>
      </c>
      <c r="G56" s="12">
        <v>42</v>
      </c>
      <c r="H56" s="47" t="s">
        <v>109</v>
      </c>
      <c r="I56" s="13">
        <f t="shared" si="18"/>
        <v>60</v>
      </c>
      <c r="J56" s="13">
        <f t="shared" si="19"/>
        <v>42</v>
      </c>
      <c r="N56" s="21">
        <f t="shared" si="23"/>
        <v>0.7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4" x14ac:dyDescent="0.2">
      <c r="A57" s="12">
        <v>143</v>
      </c>
      <c r="B57" s="12">
        <v>14</v>
      </c>
      <c r="C57" s="13">
        <v>1</v>
      </c>
      <c r="D57" s="13">
        <v>40</v>
      </c>
      <c r="E57" s="12">
        <v>4</v>
      </c>
      <c r="F57" s="12">
        <v>4</v>
      </c>
      <c r="G57" s="12">
        <v>40</v>
      </c>
      <c r="H57" s="47" t="s">
        <v>110</v>
      </c>
      <c r="I57" s="13">
        <f t="shared" si="18"/>
        <v>60</v>
      </c>
      <c r="J57" s="13">
        <f t="shared" si="19"/>
        <v>40</v>
      </c>
      <c r="N57" s="21">
        <f t="shared" si="23"/>
        <v>0.66666666666666663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4" x14ac:dyDescent="0.2">
      <c r="A58" s="12">
        <v>143</v>
      </c>
      <c r="B58" s="12">
        <v>10</v>
      </c>
      <c r="C58" s="13">
        <v>1</v>
      </c>
      <c r="D58" s="13">
        <v>16</v>
      </c>
      <c r="E58" s="12">
        <v>2</v>
      </c>
      <c r="F58" s="12">
        <v>6</v>
      </c>
      <c r="G58" s="12">
        <v>20</v>
      </c>
      <c r="H58" s="47" t="s">
        <v>115</v>
      </c>
      <c r="I58" s="13">
        <f t="shared" si="18"/>
        <v>60</v>
      </c>
      <c r="J58" s="13">
        <f t="shared" si="19"/>
        <v>20</v>
      </c>
      <c r="N58" s="21">
        <f t="shared" si="23"/>
        <v>0.33333333333333331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4" x14ac:dyDescent="0.2">
      <c r="A59" s="12">
        <v>143</v>
      </c>
      <c r="B59" s="12">
        <v>15</v>
      </c>
      <c r="C59" s="13">
        <v>1</v>
      </c>
      <c r="D59" s="13">
        <v>57</v>
      </c>
      <c r="E59" s="12">
        <v>6</v>
      </c>
      <c r="F59" s="12">
        <v>5</v>
      </c>
      <c r="G59" s="12">
        <v>56</v>
      </c>
      <c r="H59" s="47" t="s">
        <v>111</v>
      </c>
      <c r="I59" s="13">
        <f t="shared" si="18"/>
        <v>60</v>
      </c>
      <c r="J59" s="13">
        <f t="shared" si="19"/>
        <v>57</v>
      </c>
      <c r="N59" s="21">
        <f t="shared" si="23"/>
        <v>0.95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4" x14ac:dyDescent="0.2">
      <c r="A60" s="12">
        <v>143</v>
      </c>
      <c r="B60" s="12">
        <v>12</v>
      </c>
      <c r="C60" s="13">
        <v>1</v>
      </c>
      <c r="D60" s="13">
        <v>60</v>
      </c>
      <c r="E60" s="12">
        <v>3</v>
      </c>
      <c r="F60" s="12">
        <v>8</v>
      </c>
      <c r="G60" s="12">
        <v>65</v>
      </c>
      <c r="H60" s="47" t="s">
        <v>112</v>
      </c>
      <c r="I60" s="13">
        <f t="shared" si="18"/>
        <v>60</v>
      </c>
      <c r="J60" s="13">
        <f t="shared" si="19"/>
        <v>65</v>
      </c>
      <c r="N60" s="21">
        <f t="shared" si="23"/>
        <v>1.0833333333333333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4" x14ac:dyDescent="0.2">
      <c r="A61" s="12">
        <v>143</v>
      </c>
      <c r="B61" s="48" t="s">
        <v>89</v>
      </c>
      <c r="C61" s="13">
        <v>1</v>
      </c>
      <c r="D61" s="13">
        <v>45</v>
      </c>
      <c r="E61" s="12">
        <v>8</v>
      </c>
      <c r="F61" s="12">
        <v>8</v>
      </c>
      <c r="G61" s="12">
        <v>45</v>
      </c>
      <c r="H61" s="47" t="s">
        <v>113</v>
      </c>
      <c r="I61" s="13">
        <f t="shared" ref="I61" si="24">IF(C61=1,60,IF(C61=4,90,IF(C61=5,90,IF(C61=6,30,IF(C61=7,70,IF(C61=8,140,IF(C61=9,130,140)))))))</f>
        <v>60</v>
      </c>
      <c r="J61" s="13">
        <f t="shared" ref="J61" si="25">MAX(D61,G61)</f>
        <v>45</v>
      </c>
      <c r="N61" s="21">
        <f t="shared" ref="N61" si="26">J61/I61</f>
        <v>0.75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  <row r="62" spans="1:44" ht="15.75" thickBot="1" x14ac:dyDescent="0.3">
      <c r="A62" s="57"/>
      <c r="B62" s="58"/>
      <c r="C62" s="59"/>
      <c r="D62" s="60"/>
      <c r="E62" s="60"/>
      <c r="F62" s="60"/>
      <c r="G62" s="60"/>
      <c r="H62" s="60"/>
      <c r="I62" s="60"/>
      <c r="J62" s="60"/>
      <c r="K62" s="26"/>
      <c r="L62" s="26"/>
      <c r="M62" s="26"/>
      <c r="N62" s="62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4"/>
      <c r="AJ62" s="64"/>
      <c r="AK62" s="64"/>
      <c r="AL62" s="64"/>
      <c r="AM62" s="64"/>
      <c r="AN62" s="64"/>
      <c r="AO62" s="64"/>
      <c r="AP62" s="64"/>
      <c r="AQ62" s="64"/>
      <c r="AR62" s="64"/>
    </row>
    <row r="63" spans="1:44" ht="15.75" thickBot="1" x14ac:dyDescent="0.3">
      <c r="A63" s="49" t="s">
        <v>18</v>
      </c>
      <c r="B63" s="50"/>
      <c r="C63" s="51"/>
      <c r="D63" s="52">
        <f>SUM(D9:D62)</f>
        <v>1556</v>
      </c>
      <c r="E63" s="52">
        <f>SUM(E9:E62)</f>
        <v>239</v>
      </c>
      <c r="F63" s="52">
        <f>SUM(F9:F62)</f>
        <v>217</v>
      </c>
      <c r="G63" s="52">
        <f>SUM(G9:G62)</f>
        <v>1514</v>
      </c>
      <c r="H63" s="52"/>
      <c r="I63" s="52">
        <f>SUM(I9:I62)</f>
        <v>3180</v>
      </c>
      <c r="J63" s="52">
        <f>SUM(J9:J62)</f>
        <v>1616</v>
      </c>
      <c r="N63" s="53">
        <f>J63/I63</f>
        <v>0.50817610062893082</v>
      </c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5"/>
      <c r="AJ63" s="55"/>
      <c r="AK63" s="55"/>
      <c r="AL63" s="55"/>
      <c r="AM63" s="55"/>
      <c r="AN63" s="55"/>
      <c r="AO63" s="55"/>
      <c r="AP63" s="55"/>
      <c r="AQ63" s="55"/>
      <c r="AR63" s="56"/>
    </row>
    <row r="66" spans="21:22" x14ac:dyDescent="0.2">
      <c r="U66" s="61"/>
      <c r="V66" s="61"/>
    </row>
  </sheetData>
  <phoneticPr fontId="0" type="noConversion"/>
  <conditionalFormatting sqref="AI9:AR60">
    <cfRule type="expression" dxfId="11" priority="9" stopIfTrue="1">
      <formula>($J9/$I9)&gt;AI$8</formula>
    </cfRule>
  </conditionalFormatting>
  <conditionalFormatting sqref="O9:AH60">
    <cfRule type="expression" dxfId="10" priority="10" stopIfTrue="1">
      <formula>($J9/$I9)&gt;=O$8</formula>
    </cfRule>
  </conditionalFormatting>
  <conditionalFormatting sqref="AI36:AR36">
    <cfRule type="expression" dxfId="9" priority="7" stopIfTrue="1">
      <formula>($J36/$I36)&gt;AI$8</formula>
    </cfRule>
  </conditionalFormatting>
  <conditionalFormatting sqref="O36:AH36">
    <cfRule type="expression" dxfId="8" priority="8" stopIfTrue="1">
      <formula>($J36/$I36)&gt;=O$8</formula>
    </cfRule>
  </conditionalFormatting>
  <conditionalFormatting sqref="AI62:AR62">
    <cfRule type="expression" dxfId="7" priority="5" stopIfTrue="1">
      <formula>($J62/$I62)&gt;AI$8</formula>
    </cfRule>
  </conditionalFormatting>
  <conditionalFormatting sqref="O62:AH62">
    <cfRule type="expression" dxfId="6" priority="6" stopIfTrue="1">
      <formula>($J62/$I62)&gt;=O$8</formula>
    </cfRule>
  </conditionalFormatting>
  <conditionalFormatting sqref="AI61:AR61">
    <cfRule type="expression" dxfId="5" priority="3" stopIfTrue="1">
      <formula>($J61/$I61)&gt;AI$8</formula>
    </cfRule>
  </conditionalFormatting>
  <conditionalFormatting sqref="O61:AH61">
    <cfRule type="expression" dxfId="4" priority="4" stopIfTrue="1">
      <formula>($J61/$I61)&gt;=O$8</formula>
    </cfRule>
  </conditionalFormatting>
  <conditionalFormatting sqref="AI63:AR63">
    <cfRule type="expression" dxfId="3" priority="1" stopIfTrue="1">
      <formula>($J63/$I63)&gt;AI$8</formula>
    </cfRule>
  </conditionalFormatting>
  <conditionalFormatting sqref="O63:AH63">
    <cfRule type="expression" dxfId="2" priority="2" stopIfTrue="1">
      <formula>($J63/$I63)&gt;=O$8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časové ZC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2014-11-02T19:32:05Z</dcterms:modified>
</cp:coreProperties>
</file>