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1580" windowHeight="6750" tabRatio="921" activeTab="1"/>
  </bookViews>
  <sheets>
    <sheet name="časové ZC" sheetId="28" r:id="rId1"/>
    <sheet name="linkové ZC" sheetId="30" r:id="rId2"/>
  </sheets>
  <definedNames>
    <definedName name="_xlnm._FilterDatabase" localSheetId="0" hidden="1">'časové ZC'!$A$8:$L$45</definedName>
    <definedName name="_xlnm._FilterDatabase" localSheetId="1" hidden="1">'linkové ZC'!$A$8:$L$80</definedName>
  </definedNames>
  <calcPr calcId="125725"/>
</workbook>
</file>

<file path=xl/calcChain.xml><?xml version="1.0" encoding="utf-8"?>
<calcChain xmlns="http://schemas.openxmlformats.org/spreadsheetml/2006/main">
  <c r="E49" i="30"/>
  <c r="D49"/>
  <c r="J49"/>
  <c r="I49"/>
  <c r="N45"/>
  <c r="N44"/>
  <c r="N43"/>
  <c r="N42"/>
  <c r="N41"/>
  <c r="N40"/>
  <c r="N39"/>
  <c r="N38"/>
  <c r="N37"/>
  <c r="N36"/>
  <c r="G49"/>
  <c r="F49"/>
  <c r="K47"/>
  <c r="L47" s="1"/>
  <c r="N47"/>
  <c r="K46"/>
  <c r="L46" s="1"/>
  <c r="N46"/>
  <c r="K35"/>
  <c r="L35" s="1"/>
  <c r="N35"/>
  <c r="K34"/>
  <c r="L34" s="1"/>
  <c r="N34"/>
  <c r="K33"/>
  <c r="L33" s="1"/>
  <c r="N33"/>
  <c r="L32"/>
  <c r="K32"/>
  <c r="N32"/>
  <c r="K31"/>
  <c r="L31" s="1"/>
  <c r="N31"/>
  <c r="K30"/>
  <c r="L30" s="1"/>
  <c r="E28"/>
  <c r="D28"/>
  <c r="J28"/>
  <c r="I28"/>
  <c r="G28"/>
  <c r="F28"/>
  <c r="K28"/>
  <c r="L28" s="1"/>
  <c r="E23"/>
  <c r="D23"/>
  <c r="J23"/>
  <c r="I23"/>
  <c r="N21"/>
  <c r="N20"/>
  <c r="N19"/>
  <c r="N17"/>
  <c r="N16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E43" i="28"/>
  <c r="D43"/>
  <c r="I43"/>
  <c r="J43"/>
  <c r="G43"/>
  <c r="F43"/>
  <c r="K43"/>
  <c r="L43" s="1"/>
  <c r="J41"/>
  <c r="E41"/>
  <c r="J40"/>
  <c r="E40"/>
  <c r="J39"/>
  <c r="E39"/>
  <c r="J38"/>
  <c r="E38"/>
  <c r="J37"/>
  <c r="E37"/>
  <c r="J36"/>
  <c r="E36"/>
  <c r="J35"/>
  <c r="E35"/>
  <c r="J34"/>
  <c r="E34"/>
  <c r="J33"/>
  <c r="E33"/>
  <c r="J32"/>
  <c r="E32"/>
  <c r="J31"/>
  <c r="E31"/>
  <c r="J30"/>
  <c r="E30"/>
  <c r="J29"/>
  <c r="E29"/>
  <c r="J28"/>
  <c r="E28"/>
  <c r="J27"/>
  <c r="E27"/>
  <c r="J26"/>
  <c r="E26"/>
  <c r="J25"/>
  <c r="E25"/>
  <c r="J24"/>
  <c r="E24"/>
  <c r="J23"/>
  <c r="E23"/>
  <c r="J22"/>
  <c r="E22"/>
  <c r="J21"/>
  <c r="E21"/>
  <c r="J20"/>
  <c r="E20"/>
  <c r="J19"/>
  <c r="E19"/>
  <c r="J18"/>
  <c r="E18"/>
  <c r="J17"/>
  <c r="E17"/>
  <c r="J16"/>
  <c r="E16"/>
  <c r="J15"/>
  <c r="E15"/>
  <c r="J14"/>
  <c r="E14"/>
  <c r="J13"/>
  <c r="E13"/>
  <c r="J12"/>
  <c r="E12"/>
  <c r="J11"/>
  <c r="E11"/>
  <c r="N49" i="30" l="1"/>
  <c r="K49"/>
  <c r="L49" s="1"/>
  <c r="N30"/>
  <c r="N28"/>
  <c r="N43" i="28"/>
  <c r="F23" i="30"/>
  <c r="G23"/>
  <c r="P8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K9"/>
  <c r="L9" s="1"/>
  <c r="K10"/>
  <c r="L10" s="1"/>
  <c r="N10"/>
  <c r="K11"/>
  <c r="L11" s="1"/>
  <c r="N11"/>
  <c r="K12"/>
  <c r="L12" s="1"/>
  <c r="N12"/>
  <c r="K13"/>
  <c r="L13" s="1"/>
  <c r="N13"/>
  <c r="K14"/>
  <c r="L14" s="1"/>
  <c r="K15"/>
  <c r="L15" s="1"/>
  <c r="N15"/>
  <c r="N26"/>
  <c r="K18"/>
  <c r="L18" s="1"/>
  <c r="N18"/>
  <c r="K25"/>
  <c r="L25" s="1"/>
  <c r="N25"/>
  <c r="K26"/>
  <c r="L26" s="1"/>
  <c r="P8" i="28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AM8" s="1"/>
  <c r="AN8" s="1"/>
  <c r="AO8" s="1"/>
  <c r="AP8" s="1"/>
  <c r="AQ8" s="1"/>
  <c r="AR8" s="1"/>
  <c r="N9"/>
  <c r="K9"/>
  <c r="L9" s="1"/>
  <c r="K10"/>
  <c r="L10" s="1"/>
  <c r="N10"/>
  <c r="N11"/>
  <c r="K11"/>
  <c r="L11" s="1"/>
  <c r="N12"/>
  <c r="K12"/>
  <c r="L12"/>
  <c r="K13"/>
  <c r="L13" s="1"/>
  <c r="N13"/>
  <c r="N14"/>
  <c r="K14"/>
  <c r="L14" s="1"/>
  <c r="N15"/>
  <c r="K15"/>
  <c r="L15" s="1"/>
  <c r="K16"/>
  <c r="L16" s="1"/>
  <c r="N16"/>
  <c r="N17"/>
  <c r="K17"/>
  <c r="L17" s="1"/>
  <c r="N18"/>
  <c r="K18"/>
  <c r="L18"/>
  <c r="K19"/>
  <c r="L19" s="1"/>
  <c r="N19"/>
  <c r="N20"/>
  <c r="K20"/>
  <c r="L20" s="1"/>
  <c r="N21"/>
  <c r="K21"/>
  <c r="L21" s="1"/>
  <c r="K22"/>
  <c r="L22" s="1"/>
  <c r="N22"/>
  <c r="N23"/>
  <c r="K23"/>
  <c r="L23" s="1"/>
  <c r="N24"/>
  <c r="K24"/>
  <c r="L24"/>
  <c r="K25"/>
  <c r="L25" s="1"/>
  <c r="N25"/>
  <c r="N26"/>
  <c r="K26"/>
  <c r="L26" s="1"/>
  <c r="N27"/>
  <c r="K27"/>
  <c r="L27" s="1"/>
  <c r="K28"/>
  <c r="L28" s="1"/>
  <c r="N28"/>
  <c r="N29"/>
  <c r="K29"/>
  <c r="L29" s="1"/>
  <c r="N30"/>
  <c r="K30"/>
  <c r="L30"/>
  <c r="K31"/>
  <c r="L31" s="1"/>
  <c r="N31"/>
  <c r="N32"/>
  <c r="K32"/>
  <c r="L32" s="1"/>
  <c r="N33"/>
  <c r="K33"/>
  <c r="L33" s="1"/>
  <c r="K34"/>
  <c r="L34" s="1"/>
  <c r="N34"/>
  <c r="N35"/>
  <c r="K35"/>
  <c r="L35" s="1"/>
  <c r="N36"/>
  <c r="K36"/>
  <c r="L36"/>
  <c r="K37"/>
  <c r="L37" s="1"/>
  <c r="N37"/>
  <c r="N38"/>
  <c r="K38"/>
  <c r="L38" s="1"/>
  <c r="N39"/>
  <c r="K39"/>
  <c r="L39" s="1"/>
  <c r="K40"/>
  <c r="L40" s="1"/>
  <c r="N40"/>
  <c r="N41"/>
  <c r="K41"/>
  <c r="L41" s="1"/>
  <c r="K23" i="30" l="1"/>
  <c r="L23" s="1"/>
  <c r="N14"/>
  <c r="N9"/>
  <c r="N23" l="1"/>
</calcChain>
</file>

<file path=xl/sharedStrings.xml><?xml version="1.0" encoding="utf-8"?>
<sst xmlns="http://schemas.openxmlformats.org/spreadsheetml/2006/main" count="204" uniqueCount="65">
  <si>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</si>
  <si>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</si>
  <si>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</si>
  <si>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</si>
  <si>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</si>
  <si>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</si>
  <si>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</si>
  <si>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</si>
  <si>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</si>
  <si>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</si>
  <si>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</si>
  <si>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</si>
  <si>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</si>
  <si>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</si>
  <si>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</si>
  <si>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</si>
  <si>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</si>
  <si>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</si>
  <si>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</si>
  <si>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t xml:space="preserve">POČASÍ: </t>
  </si>
  <si>
    <t>z centra</t>
  </si>
  <si>
    <t>Nádraží Holešovice - výstupní</t>
  </si>
  <si>
    <t>112, 156, 201</t>
  </si>
  <si>
    <t>8:08 - 9:21</t>
  </si>
  <si>
    <t>čtvrtek 9.října 2014</t>
  </si>
  <si>
    <t>čas příjezd</t>
  </si>
  <si>
    <t>?</t>
  </si>
  <si>
    <t>SdN</t>
  </si>
  <si>
    <t>8:08</t>
  </si>
  <si>
    <t>KbN</t>
  </si>
  <si>
    <t>8:11</t>
  </si>
  <si>
    <t>8:14</t>
  </si>
  <si>
    <t>8:16</t>
  </si>
  <si>
    <t>8:17</t>
  </si>
  <si>
    <t>8:22</t>
  </si>
  <si>
    <t>8:23</t>
  </si>
  <si>
    <t>8:24</t>
  </si>
  <si>
    <t>Sd</t>
  </si>
  <si>
    <t>8:29</t>
  </si>
  <si>
    <t>MdN</t>
  </si>
  <si>
    <t>8:30</t>
  </si>
  <si>
    <t>8:32</t>
  </si>
  <si>
    <t>8:35</t>
  </si>
  <si>
    <t>8:38</t>
  </si>
  <si>
    <t>8:40</t>
  </si>
  <si>
    <t>8:41</t>
  </si>
  <si>
    <t>8:46</t>
  </si>
  <si>
    <t>8:47</t>
  </si>
  <si>
    <t>8:48</t>
  </si>
  <si>
    <t>8:53</t>
  </si>
  <si>
    <t>8:54</t>
  </si>
  <si>
    <t>8:56</t>
  </si>
  <si>
    <t>8:59</t>
  </si>
  <si>
    <t>9:00</t>
  </si>
  <si>
    <t>9:02</t>
  </si>
  <si>
    <t>9:04</t>
  </si>
  <si>
    <t>9:05</t>
  </si>
  <si>
    <t>9:10</t>
  </si>
  <si>
    <t>9:11</t>
  </si>
  <si>
    <t>9:12</t>
  </si>
  <si>
    <t>9:21</t>
  </si>
  <si>
    <t>9:17</t>
  </si>
  <si>
    <t>BUS</t>
  </si>
  <si>
    <t>polojasno 12°C</t>
  </si>
  <si>
    <r>
      <t>Typ vozů:</t>
    </r>
    <r>
      <rPr>
        <sz val="11"/>
        <rFont val="Arial CE"/>
        <charset val="238"/>
      </rPr>
      <t xml:space="preserve"> MdN, Sd, SdN, KbN</t>
    </r>
  </si>
</sst>
</file>

<file path=xl/styles.xml><?xml version="1.0" encoding="utf-8"?>
<styleSheet xmlns="http://schemas.openxmlformats.org/spreadsheetml/2006/main">
  <fonts count="1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0" fontId="2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justify"/>
    </xf>
    <xf numFmtId="49" fontId="0" fillId="0" borderId="3" xfId="0" applyNumberForma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justify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justify"/>
    </xf>
    <xf numFmtId="0" fontId="3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vertical="justify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wrapText="1"/>
    </xf>
  </cellXfs>
  <cellStyles count="2">
    <cellStyle name="normální" xfId="0" builtinId="0"/>
    <cellStyle name="procent" xfId="1" builtinId="5"/>
  </cellStyles>
  <dxfs count="12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4"/>
  <sheetViews>
    <sheetView showGridLines="0" topLeftCell="A19" zoomScaleNormal="100" workbookViewId="0">
      <selection activeCell="N43" sqref="N43"/>
    </sheetView>
  </sheetViews>
  <sheetFormatPr defaultRowHeight="14.25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>
      <c r="A1" s="8" t="s">
        <v>0</v>
      </c>
      <c r="C1" s="3" t="s">
        <v>21</v>
      </c>
      <c r="H1" s="4"/>
      <c r="I1" s="4" t="s">
        <v>1</v>
      </c>
      <c r="J1" s="2" t="s">
        <v>62</v>
      </c>
      <c r="K1" s="2"/>
    </row>
    <row r="2" spans="1:44">
      <c r="A2" s="5" t="s">
        <v>2</v>
      </c>
      <c r="C2" t="s">
        <v>20</v>
      </c>
      <c r="H2" s="4"/>
      <c r="I2" s="4" t="s">
        <v>4</v>
      </c>
      <c r="J2" s="17" t="s">
        <v>22</v>
      </c>
      <c r="K2" s="17"/>
    </row>
    <row r="3" spans="1:44">
      <c r="A3" s="5"/>
      <c r="H3" t="s">
        <v>5</v>
      </c>
    </row>
    <row r="4" spans="1:44">
      <c r="A4" s="5" t="s">
        <v>6</v>
      </c>
      <c r="C4" t="s">
        <v>24</v>
      </c>
      <c r="H4" s="4" t="s">
        <v>7</v>
      </c>
      <c r="I4" t="s">
        <v>23</v>
      </c>
      <c r="N4" s="16" t="s">
        <v>19</v>
      </c>
      <c r="Q4" t="s">
        <v>63</v>
      </c>
    </row>
    <row r="6" spans="1:44" ht="15">
      <c r="A6" s="1" t="s">
        <v>64</v>
      </c>
    </row>
    <row r="7" spans="1:44" ht="15" thickBot="1"/>
    <row r="8" spans="1:44" s="7" customFormat="1" ht="30.75" thickBot="1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>
      <c r="A9" s="58">
        <v>201</v>
      </c>
      <c r="B9" s="59" t="s">
        <v>26</v>
      </c>
      <c r="C9" s="60" t="s">
        <v>27</v>
      </c>
      <c r="D9" s="61">
        <v>3</v>
      </c>
      <c r="E9" s="62">
        <v>3</v>
      </c>
      <c r="F9" s="62">
        <v>0</v>
      </c>
      <c r="G9" s="62">
        <v>0</v>
      </c>
      <c r="H9" s="63" t="s">
        <v>28</v>
      </c>
      <c r="I9" s="61">
        <v>60</v>
      </c>
      <c r="J9" s="61">
        <v>3</v>
      </c>
      <c r="K9" s="15">
        <f t="shared" ref="K9:K41" si="1">D9-E9+F9</f>
        <v>0</v>
      </c>
      <c r="L9">
        <f t="shared" ref="L9:L41" si="2">IF(K9-G9=0,0,"chyba")</f>
        <v>0</v>
      </c>
      <c r="M9" s="18"/>
      <c r="N9" s="21">
        <f t="shared" ref="N9:N41" si="3">J9/I9</f>
        <v>0.05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>
      <c r="A10" s="46">
        <v>112</v>
      </c>
      <c r="B10" s="12">
        <v>21</v>
      </c>
      <c r="C10" s="48" t="s">
        <v>29</v>
      </c>
      <c r="D10" s="13">
        <v>11</v>
      </c>
      <c r="E10" s="12">
        <v>11</v>
      </c>
      <c r="F10" s="12">
        <v>0</v>
      </c>
      <c r="G10" s="12">
        <v>0</v>
      </c>
      <c r="H10" s="49" t="s">
        <v>30</v>
      </c>
      <c r="I10" s="13">
        <v>90</v>
      </c>
      <c r="J10" s="13">
        <v>11</v>
      </c>
      <c r="K10" s="15">
        <f t="shared" si="1"/>
        <v>0</v>
      </c>
      <c r="L10">
        <f t="shared" si="2"/>
        <v>0</v>
      </c>
      <c r="M10" s="18"/>
      <c r="N10" s="21">
        <f t="shared" si="3"/>
        <v>0.12222222222222222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>
      <c r="A11" s="46">
        <v>201</v>
      </c>
      <c r="B11" s="47" t="s">
        <v>26</v>
      </c>
      <c r="C11" s="48" t="s">
        <v>27</v>
      </c>
      <c r="D11" s="13">
        <v>29</v>
      </c>
      <c r="E11" s="12">
        <f>$D11</f>
        <v>29</v>
      </c>
      <c r="F11" s="12">
        <v>0</v>
      </c>
      <c r="G11" s="12">
        <v>0</v>
      </c>
      <c r="H11" s="49" t="s">
        <v>31</v>
      </c>
      <c r="I11" s="13">
        <v>60</v>
      </c>
      <c r="J11" s="13">
        <f>$D11</f>
        <v>29</v>
      </c>
      <c r="K11" s="15">
        <f t="shared" si="1"/>
        <v>0</v>
      </c>
      <c r="L11">
        <f t="shared" si="2"/>
        <v>0</v>
      </c>
      <c r="M11" s="18"/>
      <c r="N11" s="21">
        <f t="shared" si="3"/>
        <v>0.48333333333333334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>
      <c r="A12" s="46">
        <v>201</v>
      </c>
      <c r="B12" s="47" t="s">
        <v>26</v>
      </c>
      <c r="C12" s="48" t="s">
        <v>27</v>
      </c>
      <c r="D12" s="13">
        <v>19</v>
      </c>
      <c r="E12" s="12">
        <f t="shared" ref="E12:E41" si="4">$D12</f>
        <v>19</v>
      </c>
      <c r="F12" s="12">
        <v>0</v>
      </c>
      <c r="G12" s="12">
        <v>0</v>
      </c>
      <c r="H12" s="49" t="s">
        <v>32</v>
      </c>
      <c r="I12" s="13">
        <v>60</v>
      </c>
      <c r="J12" s="13">
        <f t="shared" ref="J12:J41" si="5">$D12</f>
        <v>19</v>
      </c>
      <c r="K12" s="15">
        <f t="shared" si="1"/>
        <v>0</v>
      </c>
      <c r="L12">
        <f t="shared" si="2"/>
        <v>0</v>
      </c>
      <c r="M12" s="18"/>
      <c r="N12" s="21">
        <f t="shared" si="3"/>
        <v>0.31666666666666665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>
      <c r="A13" s="46">
        <v>112</v>
      </c>
      <c r="B13" s="12">
        <v>24</v>
      </c>
      <c r="C13" s="48" t="s">
        <v>29</v>
      </c>
      <c r="D13" s="13">
        <v>7</v>
      </c>
      <c r="E13" s="12">
        <f t="shared" si="4"/>
        <v>7</v>
      </c>
      <c r="F13" s="12">
        <v>0</v>
      </c>
      <c r="G13" s="12">
        <v>0</v>
      </c>
      <c r="H13" s="49" t="s">
        <v>33</v>
      </c>
      <c r="I13" s="13">
        <v>90</v>
      </c>
      <c r="J13" s="13">
        <f t="shared" si="5"/>
        <v>7</v>
      </c>
      <c r="K13" s="15">
        <f t="shared" si="1"/>
        <v>0</v>
      </c>
      <c r="L13">
        <f t="shared" si="2"/>
        <v>0</v>
      </c>
      <c r="M13" s="18"/>
      <c r="N13" s="21">
        <f t="shared" si="3"/>
        <v>7.7777777777777779E-2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>
      <c r="A14" s="46">
        <v>201</v>
      </c>
      <c r="B14" s="12">
        <v>26</v>
      </c>
      <c r="C14" s="48" t="s">
        <v>29</v>
      </c>
      <c r="D14" s="13">
        <v>31</v>
      </c>
      <c r="E14" s="12">
        <f t="shared" si="4"/>
        <v>31</v>
      </c>
      <c r="F14" s="12">
        <v>0</v>
      </c>
      <c r="G14" s="12">
        <v>0</v>
      </c>
      <c r="H14" s="49" t="s">
        <v>34</v>
      </c>
      <c r="I14" s="13">
        <v>90</v>
      </c>
      <c r="J14" s="13">
        <f t="shared" si="5"/>
        <v>31</v>
      </c>
      <c r="K14" s="15">
        <f t="shared" si="1"/>
        <v>0</v>
      </c>
      <c r="L14">
        <f t="shared" si="2"/>
        <v>0</v>
      </c>
      <c r="M14" s="18"/>
      <c r="N14" s="21">
        <f t="shared" si="3"/>
        <v>0.34444444444444444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>
      <c r="A15" s="46">
        <v>112</v>
      </c>
      <c r="B15" s="12">
        <v>3</v>
      </c>
      <c r="C15" s="48" t="s">
        <v>27</v>
      </c>
      <c r="D15" s="13">
        <v>4</v>
      </c>
      <c r="E15" s="12">
        <f t="shared" si="4"/>
        <v>4</v>
      </c>
      <c r="F15" s="12">
        <v>0</v>
      </c>
      <c r="G15" s="12">
        <v>0</v>
      </c>
      <c r="H15" s="49" t="s">
        <v>35</v>
      </c>
      <c r="I15" s="13">
        <v>60</v>
      </c>
      <c r="J15" s="13">
        <f t="shared" si="5"/>
        <v>4</v>
      </c>
      <c r="K15" s="15">
        <f t="shared" si="1"/>
        <v>0</v>
      </c>
      <c r="L15">
        <f t="shared" si="2"/>
        <v>0</v>
      </c>
      <c r="M15" s="18"/>
      <c r="N15" s="21">
        <f t="shared" si="3"/>
        <v>6.6666666666666666E-2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>
      <c r="A16" s="46">
        <v>201</v>
      </c>
      <c r="B16" s="12">
        <v>51</v>
      </c>
      <c r="C16" s="48" t="s">
        <v>37</v>
      </c>
      <c r="D16" s="13">
        <v>27</v>
      </c>
      <c r="E16" s="12">
        <f t="shared" si="4"/>
        <v>27</v>
      </c>
      <c r="F16" s="12">
        <v>0</v>
      </c>
      <c r="G16" s="12">
        <v>0</v>
      </c>
      <c r="H16" s="49" t="s">
        <v>36</v>
      </c>
      <c r="I16" s="13">
        <v>60</v>
      </c>
      <c r="J16" s="13">
        <f t="shared" si="5"/>
        <v>27</v>
      </c>
      <c r="K16" s="15">
        <f t="shared" si="1"/>
        <v>0</v>
      </c>
      <c r="L16">
        <f t="shared" si="2"/>
        <v>0</v>
      </c>
      <c r="M16" s="45"/>
      <c r="N16" s="21">
        <f t="shared" si="3"/>
        <v>0.45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4" s="7" customFormat="1">
      <c r="A17" s="46">
        <v>112</v>
      </c>
      <c r="B17" s="47" t="s">
        <v>26</v>
      </c>
      <c r="C17" s="48" t="s">
        <v>29</v>
      </c>
      <c r="D17" s="13">
        <v>5</v>
      </c>
      <c r="E17" s="12">
        <f t="shared" si="4"/>
        <v>5</v>
      </c>
      <c r="F17" s="12">
        <v>0</v>
      </c>
      <c r="G17" s="12">
        <v>0</v>
      </c>
      <c r="H17" s="49" t="s">
        <v>38</v>
      </c>
      <c r="I17" s="13">
        <v>90</v>
      </c>
      <c r="J17" s="13">
        <f t="shared" si="5"/>
        <v>5</v>
      </c>
      <c r="K17" s="15">
        <f t="shared" si="1"/>
        <v>0</v>
      </c>
      <c r="L17">
        <f t="shared" si="2"/>
        <v>0</v>
      </c>
      <c r="M17" s="18"/>
      <c r="N17" s="21">
        <f t="shared" si="3"/>
        <v>5.5555555555555552E-2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s="7" customFormat="1">
      <c r="A18" s="46">
        <v>156</v>
      </c>
      <c r="B18" s="12">
        <v>1</v>
      </c>
      <c r="C18" s="48" t="s">
        <v>39</v>
      </c>
      <c r="D18" s="13">
        <v>12</v>
      </c>
      <c r="E18" s="12">
        <f t="shared" si="4"/>
        <v>12</v>
      </c>
      <c r="F18" s="12">
        <v>0</v>
      </c>
      <c r="G18" s="12">
        <v>0</v>
      </c>
      <c r="H18" s="49" t="s">
        <v>40</v>
      </c>
      <c r="I18" s="13">
        <v>40</v>
      </c>
      <c r="J18" s="13">
        <f t="shared" si="5"/>
        <v>12</v>
      </c>
      <c r="K18" s="15">
        <f t="shared" si="1"/>
        <v>0</v>
      </c>
      <c r="L18">
        <f t="shared" si="2"/>
        <v>0</v>
      </c>
      <c r="M18" s="18"/>
      <c r="N18" s="21">
        <f t="shared" si="3"/>
        <v>0.3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s="7" customFormat="1">
      <c r="A19" s="46">
        <v>201</v>
      </c>
      <c r="B19" s="47" t="s">
        <v>26</v>
      </c>
      <c r="C19" s="48" t="s">
        <v>27</v>
      </c>
      <c r="D19" s="13">
        <v>46</v>
      </c>
      <c r="E19" s="12">
        <f t="shared" si="4"/>
        <v>46</v>
      </c>
      <c r="F19" s="12">
        <v>0</v>
      </c>
      <c r="G19" s="12">
        <v>0</v>
      </c>
      <c r="H19" s="49" t="s">
        <v>40</v>
      </c>
      <c r="I19" s="13">
        <v>60</v>
      </c>
      <c r="J19" s="13">
        <f t="shared" si="5"/>
        <v>46</v>
      </c>
      <c r="K19" s="15">
        <f t="shared" si="1"/>
        <v>0</v>
      </c>
      <c r="L19">
        <f t="shared" si="2"/>
        <v>0</v>
      </c>
      <c r="M19" s="18"/>
      <c r="N19" s="21">
        <f t="shared" si="3"/>
        <v>0.76666666666666672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s="7" customFormat="1">
      <c r="A20" s="46">
        <v>201</v>
      </c>
      <c r="B20" s="12">
        <v>13</v>
      </c>
      <c r="C20" s="48" t="s">
        <v>27</v>
      </c>
      <c r="D20" s="13">
        <v>59</v>
      </c>
      <c r="E20" s="12">
        <f t="shared" si="4"/>
        <v>59</v>
      </c>
      <c r="F20" s="12">
        <v>0</v>
      </c>
      <c r="G20" s="12">
        <v>0</v>
      </c>
      <c r="H20" s="49" t="s">
        <v>41</v>
      </c>
      <c r="I20" s="13">
        <v>60</v>
      </c>
      <c r="J20" s="13">
        <f t="shared" si="5"/>
        <v>59</v>
      </c>
      <c r="K20" s="15">
        <f t="shared" si="1"/>
        <v>0</v>
      </c>
      <c r="L20">
        <f t="shared" si="2"/>
        <v>0</v>
      </c>
      <c r="M20" s="18"/>
      <c r="N20" s="21">
        <f t="shared" si="3"/>
        <v>0.98333333333333328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s="7" customFormat="1">
      <c r="A21" s="46">
        <v>112</v>
      </c>
      <c r="B21" s="12">
        <v>22</v>
      </c>
      <c r="C21" s="48" t="s">
        <v>29</v>
      </c>
      <c r="D21" s="13">
        <v>3</v>
      </c>
      <c r="E21" s="12">
        <f t="shared" si="4"/>
        <v>3</v>
      </c>
      <c r="F21" s="12">
        <v>0</v>
      </c>
      <c r="G21" s="12">
        <v>0</v>
      </c>
      <c r="H21" s="49" t="s">
        <v>42</v>
      </c>
      <c r="I21" s="13">
        <v>90</v>
      </c>
      <c r="J21" s="13">
        <f t="shared" si="5"/>
        <v>3</v>
      </c>
      <c r="K21" s="15">
        <f t="shared" si="1"/>
        <v>0</v>
      </c>
      <c r="L21">
        <f t="shared" si="2"/>
        <v>0</v>
      </c>
      <c r="M21" s="18"/>
      <c r="N21" s="21">
        <f t="shared" si="3"/>
        <v>3.3333333333333333E-2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s="7" customFormat="1">
      <c r="A22" s="46">
        <v>201</v>
      </c>
      <c r="B22" s="12">
        <v>12</v>
      </c>
      <c r="C22" s="48" t="s">
        <v>37</v>
      </c>
      <c r="D22" s="13">
        <v>24</v>
      </c>
      <c r="E22" s="12">
        <f t="shared" si="4"/>
        <v>24</v>
      </c>
      <c r="F22" s="12">
        <v>0</v>
      </c>
      <c r="G22" s="12">
        <v>0</v>
      </c>
      <c r="H22" s="49" t="s">
        <v>43</v>
      </c>
      <c r="I22" s="13">
        <v>60</v>
      </c>
      <c r="J22" s="13">
        <f t="shared" si="5"/>
        <v>24</v>
      </c>
      <c r="K22" s="15">
        <f t="shared" si="1"/>
        <v>0</v>
      </c>
      <c r="L22">
        <f t="shared" si="2"/>
        <v>0</v>
      </c>
      <c r="M22" s="18"/>
      <c r="N22" s="21">
        <f t="shared" si="3"/>
        <v>0.4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s="7" customFormat="1">
      <c r="A23" s="46">
        <v>201</v>
      </c>
      <c r="B23" s="12">
        <v>5</v>
      </c>
      <c r="C23" s="48" t="s">
        <v>27</v>
      </c>
      <c r="D23" s="13">
        <v>37</v>
      </c>
      <c r="E23" s="12">
        <f t="shared" si="4"/>
        <v>37</v>
      </c>
      <c r="F23" s="12">
        <v>0</v>
      </c>
      <c r="G23" s="12">
        <v>0</v>
      </c>
      <c r="H23" s="49" t="s">
        <v>44</v>
      </c>
      <c r="I23" s="13">
        <v>60</v>
      </c>
      <c r="J23" s="13">
        <f t="shared" si="5"/>
        <v>37</v>
      </c>
      <c r="K23" s="15">
        <f t="shared" si="1"/>
        <v>0</v>
      </c>
      <c r="L23">
        <f t="shared" si="2"/>
        <v>0</v>
      </c>
      <c r="M23" s="18"/>
      <c r="N23" s="21">
        <f t="shared" si="3"/>
        <v>0.6166666666666667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s="7" customFormat="1">
      <c r="A24" s="46">
        <v>112</v>
      </c>
      <c r="B24" s="12">
        <v>23</v>
      </c>
      <c r="C24" s="48" t="s">
        <v>29</v>
      </c>
      <c r="D24" s="13">
        <v>5</v>
      </c>
      <c r="E24" s="12">
        <f t="shared" si="4"/>
        <v>5</v>
      </c>
      <c r="F24" s="12">
        <v>0</v>
      </c>
      <c r="G24" s="12">
        <v>0</v>
      </c>
      <c r="H24" s="49" t="s">
        <v>45</v>
      </c>
      <c r="I24" s="13">
        <v>90</v>
      </c>
      <c r="J24" s="13">
        <f t="shared" si="5"/>
        <v>5</v>
      </c>
      <c r="K24" s="15">
        <f t="shared" si="1"/>
        <v>0</v>
      </c>
      <c r="L24">
        <f t="shared" si="2"/>
        <v>0</v>
      </c>
      <c r="M24" s="18"/>
      <c r="N24" s="21">
        <f t="shared" si="3"/>
        <v>5.5555555555555552E-2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s="7" customFormat="1">
      <c r="A25" s="46">
        <v>201</v>
      </c>
      <c r="B25" s="12">
        <v>2</v>
      </c>
      <c r="C25" s="48" t="s">
        <v>27</v>
      </c>
      <c r="D25" s="13">
        <v>14</v>
      </c>
      <c r="E25" s="12">
        <f t="shared" si="4"/>
        <v>14</v>
      </c>
      <c r="F25" s="12">
        <v>0</v>
      </c>
      <c r="G25" s="12">
        <v>0</v>
      </c>
      <c r="H25" s="49" t="s">
        <v>46</v>
      </c>
      <c r="I25" s="13">
        <v>60</v>
      </c>
      <c r="J25" s="13">
        <f t="shared" si="5"/>
        <v>14</v>
      </c>
      <c r="K25" s="15">
        <f t="shared" si="1"/>
        <v>0</v>
      </c>
      <c r="L25">
        <f t="shared" si="2"/>
        <v>0</v>
      </c>
      <c r="M25" s="18"/>
      <c r="N25" s="21">
        <f t="shared" si="3"/>
        <v>0.23333333333333334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s="7" customFormat="1">
      <c r="A26" s="46">
        <v>112</v>
      </c>
      <c r="B26" s="12">
        <v>24</v>
      </c>
      <c r="C26" s="48" t="s">
        <v>29</v>
      </c>
      <c r="D26" s="13">
        <v>6</v>
      </c>
      <c r="E26" s="12">
        <f t="shared" si="4"/>
        <v>6</v>
      </c>
      <c r="F26" s="12">
        <v>0</v>
      </c>
      <c r="G26" s="12">
        <v>0</v>
      </c>
      <c r="H26" s="49" t="s">
        <v>47</v>
      </c>
      <c r="I26" s="13">
        <v>90</v>
      </c>
      <c r="J26" s="13">
        <f t="shared" si="5"/>
        <v>6</v>
      </c>
      <c r="K26" s="15">
        <f t="shared" si="1"/>
        <v>0</v>
      </c>
      <c r="L26">
        <f t="shared" si="2"/>
        <v>0</v>
      </c>
      <c r="M26" s="18"/>
      <c r="N26" s="21">
        <f t="shared" si="3"/>
        <v>6.6666666666666666E-2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s="7" customFormat="1">
      <c r="A27" s="46">
        <v>201</v>
      </c>
      <c r="B27" s="12">
        <v>7</v>
      </c>
      <c r="C27" s="48" t="s">
        <v>27</v>
      </c>
      <c r="D27" s="13">
        <v>16</v>
      </c>
      <c r="E27" s="12">
        <f t="shared" si="4"/>
        <v>16</v>
      </c>
      <c r="F27" s="12">
        <v>0</v>
      </c>
      <c r="G27" s="12">
        <v>0</v>
      </c>
      <c r="H27" s="49" t="s">
        <v>48</v>
      </c>
      <c r="I27" s="13">
        <v>60</v>
      </c>
      <c r="J27" s="13">
        <f t="shared" si="5"/>
        <v>16</v>
      </c>
      <c r="K27" s="15">
        <f t="shared" si="1"/>
        <v>0</v>
      </c>
      <c r="L27">
        <f t="shared" si="2"/>
        <v>0</v>
      </c>
      <c r="M27" s="18"/>
      <c r="N27" s="21">
        <f t="shared" si="3"/>
        <v>0.26666666666666666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s="7" customFormat="1">
      <c r="A28" s="46">
        <v>112</v>
      </c>
      <c r="B28" s="12">
        <v>26</v>
      </c>
      <c r="C28" s="48" t="s">
        <v>29</v>
      </c>
      <c r="D28" s="12">
        <v>1</v>
      </c>
      <c r="E28" s="12">
        <f t="shared" si="4"/>
        <v>1</v>
      </c>
      <c r="F28" s="12">
        <v>0</v>
      </c>
      <c r="G28" s="12">
        <v>0</v>
      </c>
      <c r="H28" s="49" t="s">
        <v>49</v>
      </c>
      <c r="I28" s="13">
        <v>90</v>
      </c>
      <c r="J28" s="13">
        <f t="shared" si="5"/>
        <v>1</v>
      </c>
      <c r="K28" s="15">
        <f t="shared" si="1"/>
        <v>0</v>
      </c>
      <c r="L28">
        <f t="shared" si="2"/>
        <v>0</v>
      </c>
      <c r="M28" s="18"/>
      <c r="N28" s="21">
        <f t="shared" si="3"/>
        <v>1.1111111111111112E-2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s="7" customFormat="1">
      <c r="A29" s="46">
        <v>201</v>
      </c>
      <c r="B29" s="12">
        <v>3</v>
      </c>
      <c r="C29" s="48" t="s">
        <v>27</v>
      </c>
      <c r="D29" s="12">
        <v>11</v>
      </c>
      <c r="E29" s="12">
        <f t="shared" si="4"/>
        <v>11</v>
      </c>
      <c r="F29" s="12">
        <v>0</v>
      </c>
      <c r="G29" s="12">
        <v>0</v>
      </c>
      <c r="H29" s="49" t="s">
        <v>50</v>
      </c>
      <c r="I29" s="13">
        <v>60</v>
      </c>
      <c r="J29" s="13">
        <f t="shared" si="5"/>
        <v>11</v>
      </c>
      <c r="K29" s="15">
        <f t="shared" si="1"/>
        <v>0</v>
      </c>
      <c r="L29">
        <f t="shared" si="2"/>
        <v>0</v>
      </c>
      <c r="M29" s="18"/>
      <c r="N29" s="21">
        <f t="shared" si="3"/>
        <v>0.18333333333333332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4" s="7" customFormat="1">
      <c r="A30" s="46">
        <v>201</v>
      </c>
      <c r="B30" s="12">
        <v>14</v>
      </c>
      <c r="C30" s="48" t="s">
        <v>37</v>
      </c>
      <c r="D30" s="12">
        <v>14</v>
      </c>
      <c r="E30" s="12">
        <f t="shared" si="4"/>
        <v>14</v>
      </c>
      <c r="F30" s="12">
        <v>0</v>
      </c>
      <c r="G30" s="12">
        <v>0</v>
      </c>
      <c r="H30" s="49" t="s">
        <v>51</v>
      </c>
      <c r="I30" s="13">
        <v>60</v>
      </c>
      <c r="J30" s="13">
        <f t="shared" si="5"/>
        <v>14</v>
      </c>
      <c r="K30" s="15">
        <f t="shared" si="1"/>
        <v>0</v>
      </c>
      <c r="L30">
        <f t="shared" si="2"/>
        <v>0</v>
      </c>
      <c r="M30" s="18"/>
      <c r="N30" s="21">
        <f t="shared" si="3"/>
        <v>0.23333333333333334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4" s="7" customFormat="1">
      <c r="A31" s="46">
        <v>112</v>
      </c>
      <c r="B31" s="12">
        <v>1</v>
      </c>
      <c r="C31" s="48" t="s">
        <v>27</v>
      </c>
      <c r="D31" s="12">
        <v>5</v>
      </c>
      <c r="E31" s="12">
        <f t="shared" si="4"/>
        <v>5</v>
      </c>
      <c r="F31" s="12">
        <v>0</v>
      </c>
      <c r="G31" s="12">
        <v>0</v>
      </c>
      <c r="H31" s="49" t="s">
        <v>51</v>
      </c>
      <c r="I31" s="13">
        <v>60</v>
      </c>
      <c r="J31" s="13">
        <f t="shared" si="5"/>
        <v>5</v>
      </c>
      <c r="K31" s="15">
        <f t="shared" si="1"/>
        <v>0</v>
      </c>
      <c r="L31">
        <f t="shared" si="2"/>
        <v>0</v>
      </c>
      <c r="M31" s="18"/>
      <c r="N31" s="21">
        <f t="shared" si="3"/>
        <v>8.3333333333333329E-2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4" s="7" customFormat="1" ht="15">
      <c r="A32" s="46">
        <v>112</v>
      </c>
      <c r="B32" s="12">
        <v>25</v>
      </c>
      <c r="C32" s="48" t="s">
        <v>29</v>
      </c>
      <c r="D32" s="12">
        <v>3</v>
      </c>
      <c r="E32" s="12">
        <f t="shared" si="4"/>
        <v>3</v>
      </c>
      <c r="F32" s="12">
        <v>0</v>
      </c>
      <c r="G32" s="12">
        <v>0</v>
      </c>
      <c r="H32" s="49" t="s">
        <v>52</v>
      </c>
      <c r="I32" s="13">
        <v>90</v>
      </c>
      <c r="J32" s="13">
        <f t="shared" si="5"/>
        <v>3</v>
      </c>
      <c r="K32" s="15">
        <f t="shared" si="1"/>
        <v>0</v>
      </c>
      <c r="L32">
        <f t="shared" si="2"/>
        <v>0</v>
      </c>
      <c r="M32" s="45"/>
      <c r="N32" s="21">
        <f t="shared" si="3"/>
        <v>3.3333333333333333E-2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8" s="7" customFormat="1">
      <c r="A33" s="46">
        <v>156</v>
      </c>
      <c r="B33" s="12">
        <v>2</v>
      </c>
      <c r="C33" s="48" t="s">
        <v>39</v>
      </c>
      <c r="D33" s="12">
        <v>8</v>
      </c>
      <c r="E33" s="12">
        <f t="shared" si="4"/>
        <v>8</v>
      </c>
      <c r="F33" s="12">
        <v>0</v>
      </c>
      <c r="G33" s="12">
        <v>0</v>
      </c>
      <c r="H33" s="49" t="s">
        <v>53</v>
      </c>
      <c r="I33" s="13">
        <v>40</v>
      </c>
      <c r="J33" s="13">
        <f t="shared" si="5"/>
        <v>8</v>
      </c>
      <c r="K33" s="15">
        <f t="shared" si="1"/>
        <v>0</v>
      </c>
      <c r="L33">
        <f t="shared" si="2"/>
        <v>0</v>
      </c>
      <c r="M33" s="18"/>
      <c r="N33" s="21">
        <f t="shared" si="3"/>
        <v>0.2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8" s="7" customFormat="1">
      <c r="A34" s="46">
        <v>201</v>
      </c>
      <c r="B34" s="12">
        <v>51</v>
      </c>
      <c r="C34" s="48" t="s">
        <v>37</v>
      </c>
      <c r="D34" s="12">
        <v>10</v>
      </c>
      <c r="E34" s="12">
        <f t="shared" si="4"/>
        <v>10</v>
      </c>
      <c r="F34" s="12">
        <v>0</v>
      </c>
      <c r="G34" s="12">
        <v>0</v>
      </c>
      <c r="H34" s="49" t="s">
        <v>54</v>
      </c>
      <c r="I34" s="13">
        <v>60</v>
      </c>
      <c r="J34" s="13">
        <f t="shared" si="5"/>
        <v>10</v>
      </c>
      <c r="K34" s="15">
        <f t="shared" si="1"/>
        <v>0</v>
      </c>
      <c r="L34">
        <f t="shared" si="2"/>
        <v>0</v>
      </c>
      <c r="M34" s="18"/>
      <c r="N34" s="21">
        <f t="shared" si="3"/>
        <v>0.16666666666666666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8" s="7" customFormat="1">
      <c r="A35" s="50">
        <v>201</v>
      </c>
      <c r="B35" s="51">
        <v>6</v>
      </c>
      <c r="C35" s="54" t="s">
        <v>27</v>
      </c>
      <c r="D35" s="51">
        <v>32</v>
      </c>
      <c r="E35" s="51">
        <f t="shared" si="4"/>
        <v>32</v>
      </c>
      <c r="F35" s="51">
        <v>0</v>
      </c>
      <c r="G35" s="51">
        <v>0</v>
      </c>
      <c r="H35" s="53" t="s">
        <v>55</v>
      </c>
      <c r="I35" s="52">
        <v>60</v>
      </c>
      <c r="J35" s="13">
        <f t="shared" si="5"/>
        <v>32</v>
      </c>
      <c r="K35" s="15">
        <f t="shared" si="1"/>
        <v>0</v>
      </c>
      <c r="L35">
        <f t="shared" si="2"/>
        <v>0</v>
      </c>
      <c r="M35" s="18"/>
      <c r="N35" s="21">
        <f t="shared" si="3"/>
        <v>0.53333333333333333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8" s="7" customFormat="1">
      <c r="A36" s="46">
        <v>112</v>
      </c>
      <c r="B36" s="12">
        <v>21</v>
      </c>
      <c r="C36" s="48" t="s">
        <v>29</v>
      </c>
      <c r="D36" s="12">
        <v>6</v>
      </c>
      <c r="E36" s="12">
        <f t="shared" si="4"/>
        <v>6</v>
      </c>
      <c r="F36" s="12">
        <v>0</v>
      </c>
      <c r="G36" s="12">
        <v>0</v>
      </c>
      <c r="H36" s="49" t="s">
        <v>56</v>
      </c>
      <c r="I36" s="13">
        <v>90</v>
      </c>
      <c r="J36" s="13">
        <f t="shared" si="5"/>
        <v>6</v>
      </c>
      <c r="K36" s="15">
        <f t="shared" si="1"/>
        <v>0</v>
      </c>
      <c r="L36">
        <f t="shared" si="2"/>
        <v>0</v>
      </c>
      <c r="M36" s="18"/>
      <c r="N36" s="21">
        <f t="shared" si="3"/>
        <v>6.6666666666666666E-2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8" s="7" customFormat="1">
      <c r="A37" s="46">
        <v>201</v>
      </c>
      <c r="B37" s="12">
        <v>13</v>
      </c>
      <c r="C37" s="48" t="s">
        <v>27</v>
      </c>
      <c r="D37" s="12">
        <v>10</v>
      </c>
      <c r="E37" s="12">
        <f t="shared" si="4"/>
        <v>10</v>
      </c>
      <c r="F37" s="12">
        <v>0</v>
      </c>
      <c r="G37" s="12">
        <v>0</v>
      </c>
      <c r="H37" s="49" t="s">
        <v>57</v>
      </c>
      <c r="I37" s="13">
        <v>60</v>
      </c>
      <c r="J37" s="13">
        <f t="shared" si="5"/>
        <v>10</v>
      </c>
      <c r="K37" s="15">
        <f t="shared" si="1"/>
        <v>0</v>
      </c>
      <c r="L37">
        <f t="shared" si="2"/>
        <v>0</v>
      </c>
      <c r="M37" s="18"/>
      <c r="N37" s="21">
        <f t="shared" si="3"/>
        <v>0.16666666666666666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8" s="7" customFormat="1">
      <c r="A38" s="50">
        <v>112</v>
      </c>
      <c r="B38" s="51">
        <v>22</v>
      </c>
      <c r="C38" s="54" t="s">
        <v>29</v>
      </c>
      <c r="D38" s="51">
        <v>1</v>
      </c>
      <c r="E38" s="51">
        <f t="shared" si="4"/>
        <v>1</v>
      </c>
      <c r="F38" s="51">
        <v>0</v>
      </c>
      <c r="G38" s="51">
        <v>0</v>
      </c>
      <c r="H38" s="53" t="s">
        <v>58</v>
      </c>
      <c r="I38" s="52">
        <v>90</v>
      </c>
      <c r="J38" s="13">
        <f t="shared" si="5"/>
        <v>1</v>
      </c>
      <c r="K38" s="15">
        <f t="shared" si="1"/>
        <v>0</v>
      </c>
      <c r="L38">
        <f t="shared" si="2"/>
        <v>0</v>
      </c>
      <c r="M38" s="18"/>
      <c r="N38" s="21">
        <f t="shared" si="3"/>
        <v>1.1111111111111112E-2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1:48" s="7" customFormat="1">
      <c r="A39" s="46">
        <v>201</v>
      </c>
      <c r="B39" s="12">
        <v>11</v>
      </c>
      <c r="C39" s="48" t="s">
        <v>27</v>
      </c>
      <c r="D39" s="12">
        <v>27</v>
      </c>
      <c r="E39" s="12">
        <f t="shared" si="4"/>
        <v>27</v>
      </c>
      <c r="F39" s="12">
        <v>0</v>
      </c>
      <c r="G39" s="12">
        <v>0</v>
      </c>
      <c r="H39" s="49" t="s">
        <v>59</v>
      </c>
      <c r="I39" s="13">
        <v>60</v>
      </c>
      <c r="J39" s="13">
        <f t="shared" si="5"/>
        <v>27</v>
      </c>
      <c r="K39" s="15">
        <f t="shared" si="1"/>
        <v>0</v>
      </c>
      <c r="L39">
        <f t="shared" si="2"/>
        <v>0</v>
      </c>
      <c r="M39" s="18"/>
      <c r="N39" s="21">
        <f t="shared" si="3"/>
        <v>0.45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1:48" s="7" customFormat="1">
      <c r="A40" s="46">
        <v>112</v>
      </c>
      <c r="B40" s="47" t="s">
        <v>26</v>
      </c>
      <c r="C40" s="48" t="s">
        <v>29</v>
      </c>
      <c r="D40" s="12">
        <v>4</v>
      </c>
      <c r="E40" s="12">
        <f t="shared" si="4"/>
        <v>4</v>
      </c>
      <c r="F40" s="12">
        <v>0</v>
      </c>
      <c r="G40" s="12">
        <v>0</v>
      </c>
      <c r="H40" s="49" t="s">
        <v>61</v>
      </c>
      <c r="I40" s="13">
        <v>90</v>
      </c>
      <c r="J40" s="13">
        <f t="shared" si="5"/>
        <v>4</v>
      </c>
      <c r="K40" s="15">
        <f t="shared" si="1"/>
        <v>0</v>
      </c>
      <c r="L40">
        <f t="shared" si="2"/>
        <v>0</v>
      </c>
      <c r="M40" s="18"/>
      <c r="N40" s="21">
        <f t="shared" si="3"/>
        <v>4.4444444444444446E-2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1:48" s="7" customFormat="1">
      <c r="A41" s="46">
        <v>201</v>
      </c>
      <c r="B41" s="12">
        <v>10</v>
      </c>
      <c r="C41" s="48" t="s">
        <v>27</v>
      </c>
      <c r="D41" s="12">
        <v>23</v>
      </c>
      <c r="E41" s="12">
        <f t="shared" si="4"/>
        <v>23</v>
      </c>
      <c r="F41" s="12">
        <v>0</v>
      </c>
      <c r="G41" s="12">
        <v>0</v>
      </c>
      <c r="H41" s="49" t="s">
        <v>60</v>
      </c>
      <c r="I41" s="13">
        <v>60</v>
      </c>
      <c r="J41" s="13">
        <f t="shared" si="5"/>
        <v>23</v>
      </c>
      <c r="K41" s="15">
        <f t="shared" si="1"/>
        <v>0</v>
      </c>
      <c r="L41">
        <f t="shared" si="2"/>
        <v>0</v>
      </c>
      <c r="M41" s="18"/>
      <c r="N41" s="21">
        <f t="shared" si="3"/>
        <v>0.38333333333333336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8" s="7" customFormat="1" ht="15.75" thickBot="1">
      <c r="A42" s="51"/>
      <c r="B42" s="51"/>
      <c r="C42" s="52"/>
      <c r="D42" s="55"/>
      <c r="E42" s="51"/>
      <c r="F42" s="51"/>
      <c r="G42" s="51"/>
      <c r="H42" s="56"/>
      <c r="I42" s="57"/>
      <c r="J42" s="52"/>
      <c r="K42" s="15"/>
      <c r="L42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  <c r="AT42"/>
      <c r="AU42"/>
      <c r="AV42"/>
    </row>
    <row r="43" spans="1:48" s="7" customFormat="1" ht="15.75" thickBot="1">
      <c r="A43" s="30" t="s">
        <v>18</v>
      </c>
      <c r="B43" s="31"/>
      <c r="C43" s="32"/>
      <c r="D43" s="42">
        <f>SUM(D5:D41)</f>
        <v>513</v>
      </c>
      <c r="E43" s="42">
        <f>SUM(E5:E41)</f>
        <v>513</v>
      </c>
      <c r="F43" s="42">
        <f>SUM(F5:F42)</f>
        <v>0</v>
      </c>
      <c r="G43" s="42">
        <f>SUM(G5:G42)</f>
        <v>0</v>
      </c>
      <c r="H43" s="42"/>
      <c r="I43" s="42">
        <f>SUM(I5:I41)</f>
        <v>2300</v>
      </c>
      <c r="J43" s="42">
        <f>SUM(J5:J41)</f>
        <v>513</v>
      </c>
      <c r="K43" s="15">
        <f>D43-E43+F43</f>
        <v>0</v>
      </c>
      <c r="L43">
        <f>IF(K43-G43=0,0,"chyba")</f>
        <v>0</v>
      </c>
      <c r="M43" s="18"/>
      <c r="N43" s="44">
        <f>J43/I43</f>
        <v>0.22304347826086957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  <c r="AT43"/>
      <c r="AU43"/>
      <c r="AV43"/>
    </row>
    <row r="44" spans="1:48" s="7" customFormat="1">
      <c r="A44"/>
      <c r="B44"/>
      <c r="C44"/>
      <c r="D44"/>
      <c r="E44"/>
      <c r="F44"/>
      <c r="G44"/>
      <c r="H44" s="29"/>
      <c r="I44"/>
      <c r="J44"/>
      <c r="K44"/>
      <c r="L44"/>
      <c r="M44"/>
      <c r="N44" s="16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 s="7" customFormat="1">
      <c r="A45"/>
      <c r="B45"/>
      <c r="C45"/>
      <c r="D45"/>
      <c r="E45"/>
      <c r="F45"/>
      <c r="G45"/>
      <c r="H45" s="2"/>
      <c r="I45"/>
      <c r="J45"/>
      <c r="K45"/>
      <c r="L45"/>
      <c r="M45"/>
      <c r="N45" s="16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>
      <c r="C46" s="26"/>
      <c r="D46" s="26"/>
      <c r="E46" s="26"/>
      <c r="F46" s="26"/>
      <c r="G46" s="26"/>
      <c r="H46" s="28"/>
      <c r="I46" s="26"/>
      <c r="N46" s="40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</row>
    <row r="47" spans="1:48">
      <c r="C47" s="26"/>
      <c r="D47" s="26"/>
      <c r="E47" s="26"/>
      <c r="F47" s="26"/>
      <c r="G47" s="26"/>
      <c r="H47" s="28"/>
      <c r="I47" s="26"/>
      <c r="N47" s="40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</row>
    <row r="48" spans="1:48" ht="1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3:45">
      <c r="C49" s="26"/>
      <c r="D49" s="26"/>
      <c r="E49" s="26"/>
      <c r="F49" s="26"/>
      <c r="G49" s="26"/>
      <c r="H49" s="28"/>
      <c r="I49" s="26"/>
      <c r="N49" s="40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</row>
    <row r="50" spans="3:45">
      <c r="C50" s="26"/>
      <c r="D50" s="26"/>
      <c r="E50" s="26"/>
      <c r="F50" s="26"/>
      <c r="G50" s="26"/>
      <c r="H50" s="28"/>
      <c r="I50" s="26"/>
      <c r="N50" s="40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</row>
    <row r="51" spans="3:45">
      <c r="C51" s="26"/>
      <c r="D51" s="26"/>
      <c r="E51" s="26"/>
      <c r="F51" s="26"/>
      <c r="G51" s="26"/>
      <c r="H51" s="28"/>
      <c r="I51" s="26"/>
    </row>
    <row r="52" spans="3:45">
      <c r="C52" s="26"/>
      <c r="D52" s="26"/>
      <c r="E52" s="26"/>
      <c r="F52" s="26"/>
      <c r="G52" s="26"/>
      <c r="H52" s="28"/>
      <c r="I52" s="26"/>
    </row>
    <row r="53" spans="3:45">
      <c r="C53" s="26"/>
      <c r="E53" s="26"/>
      <c r="F53" s="26"/>
      <c r="G53" s="26"/>
      <c r="H53" s="27"/>
      <c r="I53" s="26"/>
    </row>
    <row r="54" spans="3:45">
      <c r="H54" s="29"/>
    </row>
  </sheetData>
  <phoneticPr fontId="0" type="noConversion"/>
  <conditionalFormatting sqref="AI9:AR41 AI48:AR48">
    <cfRule type="expression" dxfId="11" priority="3" stopIfTrue="1">
      <formula>($J9/$I9)&gt;AI$8</formula>
    </cfRule>
  </conditionalFormatting>
  <conditionalFormatting sqref="O9:AH41 O48:AH48">
    <cfRule type="expression" dxfId="10" priority="4" stopIfTrue="1">
      <formula>($J9/$I9)&gt;=O$8</formula>
    </cfRule>
  </conditionalFormatting>
  <conditionalFormatting sqref="AI42:AR43">
    <cfRule type="expression" dxfId="9" priority="2" stopIfTrue="1">
      <formula>($J42/$I42)&gt;AI$8</formula>
    </cfRule>
  </conditionalFormatting>
  <conditionalFormatting sqref="O42:AH43">
    <cfRule type="expression" dxfId="8" priority="1" stopIfTrue="1">
      <formula>($J42/$I42)&gt;=O$8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85"/>
  <sheetViews>
    <sheetView showGridLines="0" tabSelected="1" topLeftCell="A13" zoomScaleNormal="100" workbookViewId="0">
      <selection activeCell="E23" sqref="E23"/>
    </sheetView>
  </sheetViews>
  <sheetFormatPr defaultRowHeight="14.25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>
      <c r="A1" s="8" t="s">
        <v>0</v>
      </c>
      <c r="C1" s="3" t="s">
        <v>21</v>
      </c>
      <c r="H1" s="4"/>
      <c r="I1" s="4" t="s">
        <v>1</v>
      </c>
      <c r="J1" s="2" t="s">
        <v>62</v>
      </c>
      <c r="K1" s="2"/>
    </row>
    <row r="2" spans="1:44">
      <c r="A2" s="5" t="s">
        <v>2</v>
      </c>
      <c r="C2" t="s">
        <v>20</v>
      </c>
      <c r="H2" s="4"/>
      <c r="I2" s="4" t="s">
        <v>4</v>
      </c>
      <c r="J2" s="17" t="s">
        <v>22</v>
      </c>
      <c r="K2" s="17"/>
    </row>
    <row r="3" spans="1:44">
      <c r="A3" s="5"/>
      <c r="H3" t="s">
        <v>5</v>
      </c>
    </row>
    <row r="4" spans="1:44">
      <c r="A4" s="5" t="s">
        <v>6</v>
      </c>
      <c r="C4" t="s">
        <v>24</v>
      </c>
      <c r="H4" s="4" t="s">
        <v>7</v>
      </c>
      <c r="I4" t="s">
        <v>23</v>
      </c>
      <c r="N4" s="16" t="s">
        <v>19</v>
      </c>
      <c r="Q4" t="s">
        <v>63</v>
      </c>
    </row>
    <row r="6" spans="1:44" ht="15">
      <c r="A6" s="1" t="s">
        <v>64</v>
      </c>
    </row>
    <row r="7" spans="1:44" ht="15" thickBot="1"/>
    <row r="8" spans="1:44" s="7" customFormat="1" ht="30.75" thickBot="1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25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>
      <c r="A9" s="46">
        <v>112</v>
      </c>
      <c r="B9" s="12">
        <v>21</v>
      </c>
      <c r="C9" s="48" t="s">
        <v>29</v>
      </c>
      <c r="D9" s="13">
        <v>11</v>
      </c>
      <c r="E9" s="12">
        <v>11</v>
      </c>
      <c r="F9" s="12">
        <v>0</v>
      </c>
      <c r="G9" s="12">
        <v>0</v>
      </c>
      <c r="H9" s="49" t="s">
        <v>30</v>
      </c>
      <c r="I9" s="13">
        <v>90</v>
      </c>
      <c r="J9" s="61">
        <v>11</v>
      </c>
      <c r="K9" s="15">
        <f t="shared" ref="K9:K26" si="1">D9-E9+F9</f>
        <v>0</v>
      </c>
      <c r="L9">
        <f t="shared" ref="L9:L26" si="2">IF(K9-G9=0,0,"chyba")</f>
        <v>0</v>
      </c>
      <c r="M9" s="18"/>
      <c r="N9" s="21">
        <f t="shared" ref="N9:N26" si="3">J9/I9</f>
        <v>0.12222222222222222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>
      <c r="A10" s="46">
        <v>112</v>
      </c>
      <c r="B10" s="12">
        <v>24</v>
      </c>
      <c r="C10" s="48" t="s">
        <v>29</v>
      </c>
      <c r="D10" s="13">
        <v>7</v>
      </c>
      <c r="E10" s="12">
        <f t="shared" ref="E10:E18" si="4">$D10</f>
        <v>7</v>
      </c>
      <c r="F10" s="12">
        <v>0</v>
      </c>
      <c r="G10" s="12">
        <v>0</v>
      </c>
      <c r="H10" s="49" t="s">
        <v>33</v>
      </c>
      <c r="I10" s="13">
        <v>90</v>
      </c>
      <c r="J10" s="13">
        <f t="shared" ref="J10:J18" si="5">$D10</f>
        <v>7</v>
      </c>
      <c r="K10" s="15">
        <f t="shared" si="1"/>
        <v>0</v>
      </c>
      <c r="L10">
        <f t="shared" si="2"/>
        <v>0</v>
      </c>
      <c r="M10" s="18"/>
      <c r="N10" s="21">
        <f t="shared" si="3"/>
        <v>7.7777777777777779E-2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>
      <c r="A11" s="46">
        <v>112</v>
      </c>
      <c r="B11" s="12">
        <v>3</v>
      </c>
      <c r="C11" s="48" t="s">
        <v>27</v>
      </c>
      <c r="D11" s="13">
        <v>4</v>
      </c>
      <c r="E11" s="12">
        <f t="shared" si="4"/>
        <v>4</v>
      </c>
      <c r="F11" s="12">
        <v>0</v>
      </c>
      <c r="G11" s="12">
        <v>0</v>
      </c>
      <c r="H11" s="49" t="s">
        <v>35</v>
      </c>
      <c r="I11" s="13">
        <v>60</v>
      </c>
      <c r="J11" s="13">
        <f t="shared" si="5"/>
        <v>4</v>
      </c>
      <c r="K11" s="15">
        <f t="shared" si="1"/>
        <v>0</v>
      </c>
      <c r="L11">
        <f t="shared" si="2"/>
        <v>0</v>
      </c>
      <c r="M11" s="18"/>
      <c r="N11" s="21">
        <f t="shared" si="3"/>
        <v>6.6666666666666666E-2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>
      <c r="A12" s="46">
        <v>112</v>
      </c>
      <c r="B12" s="47" t="s">
        <v>26</v>
      </c>
      <c r="C12" s="48" t="s">
        <v>29</v>
      </c>
      <c r="D12" s="13">
        <v>5</v>
      </c>
      <c r="E12" s="12">
        <f t="shared" si="4"/>
        <v>5</v>
      </c>
      <c r="F12" s="12">
        <v>0</v>
      </c>
      <c r="G12" s="12">
        <v>0</v>
      </c>
      <c r="H12" s="49" t="s">
        <v>38</v>
      </c>
      <c r="I12" s="13">
        <v>90</v>
      </c>
      <c r="J12" s="13">
        <f t="shared" si="5"/>
        <v>5</v>
      </c>
      <c r="K12" s="15">
        <f t="shared" si="1"/>
        <v>0</v>
      </c>
      <c r="L12">
        <f t="shared" si="2"/>
        <v>0</v>
      </c>
      <c r="M12" s="18"/>
      <c r="N12" s="21">
        <f t="shared" si="3"/>
        <v>5.5555555555555552E-2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>
      <c r="A13" s="46">
        <v>112</v>
      </c>
      <c r="B13" s="12">
        <v>22</v>
      </c>
      <c r="C13" s="48" t="s">
        <v>29</v>
      </c>
      <c r="D13" s="13">
        <v>3</v>
      </c>
      <c r="E13" s="12">
        <f t="shared" si="4"/>
        <v>3</v>
      </c>
      <c r="F13" s="12">
        <v>0</v>
      </c>
      <c r="G13" s="12">
        <v>0</v>
      </c>
      <c r="H13" s="49" t="s">
        <v>42</v>
      </c>
      <c r="I13" s="13">
        <v>90</v>
      </c>
      <c r="J13" s="13">
        <f t="shared" si="5"/>
        <v>3</v>
      </c>
      <c r="K13" s="15">
        <f t="shared" si="1"/>
        <v>0</v>
      </c>
      <c r="L13">
        <f t="shared" si="2"/>
        <v>0</v>
      </c>
      <c r="M13" s="18"/>
      <c r="N13" s="21">
        <f t="shared" si="3"/>
        <v>3.3333333333333333E-2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>
      <c r="A14" s="46">
        <v>112</v>
      </c>
      <c r="B14" s="12">
        <v>23</v>
      </c>
      <c r="C14" s="48" t="s">
        <v>29</v>
      </c>
      <c r="D14" s="13">
        <v>5</v>
      </c>
      <c r="E14" s="12">
        <f t="shared" si="4"/>
        <v>5</v>
      </c>
      <c r="F14" s="12">
        <v>0</v>
      </c>
      <c r="G14" s="12">
        <v>0</v>
      </c>
      <c r="H14" s="49" t="s">
        <v>45</v>
      </c>
      <c r="I14" s="13">
        <v>90</v>
      </c>
      <c r="J14" s="13">
        <f t="shared" si="5"/>
        <v>5</v>
      </c>
      <c r="K14" s="15">
        <f t="shared" si="1"/>
        <v>0</v>
      </c>
      <c r="L14">
        <f t="shared" si="2"/>
        <v>0</v>
      </c>
      <c r="M14" s="18"/>
      <c r="N14" s="21">
        <f t="shared" si="3"/>
        <v>5.5555555555555552E-2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>
      <c r="A15" s="46">
        <v>112</v>
      </c>
      <c r="B15" s="12">
        <v>24</v>
      </c>
      <c r="C15" s="48" t="s">
        <v>29</v>
      </c>
      <c r="D15" s="13">
        <v>6</v>
      </c>
      <c r="E15" s="12">
        <f t="shared" si="4"/>
        <v>6</v>
      </c>
      <c r="F15" s="12">
        <v>0</v>
      </c>
      <c r="G15" s="12">
        <v>0</v>
      </c>
      <c r="H15" s="49" t="s">
        <v>47</v>
      </c>
      <c r="I15" s="13">
        <v>90</v>
      </c>
      <c r="J15" s="13">
        <f t="shared" si="5"/>
        <v>6</v>
      </c>
      <c r="K15" s="15">
        <f t="shared" si="1"/>
        <v>0</v>
      </c>
      <c r="L15">
        <f t="shared" si="2"/>
        <v>0</v>
      </c>
      <c r="M15" s="18"/>
      <c r="N15" s="21">
        <f t="shared" si="3"/>
        <v>6.6666666666666666E-2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>
      <c r="A16" s="46">
        <v>112</v>
      </c>
      <c r="B16" s="12">
        <v>26</v>
      </c>
      <c r="C16" s="48" t="s">
        <v>29</v>
      </c>
      <c r="D16" s="12">
        <v>1</v>
      </c>
      <c r="E16" s="12">
        <f t="shared" si="4"/>
        <v>1</v>
      </c>
      <c r="F16" s="12">
        <v>0</v>
      </c>
      <c r="G16" s="12">
        <v>0</v>
      </c>
      <c r="H16" s="49" t="s">
        <v>49</v>
      </c>
      <c r="I16" s="13">
        <v>90</v>
      </c>
      <c r="J16" s="13">
        <f t="shared" si="5"/>
        <v>1</v>
      </c>
      <c r="K16" s="15"/>
      <c r="L16"/>
      <c r="M16" s="18"/>
      <c r="N16" s="21">
        <f>J16/I16</f>
        <v>1.1111111111111112E-2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>
      <c r="A17" s="46">
        <v>112</v>
      </c>
      <c r="B17" s="12">
        <v>1</v>
      </c>
      <c r="C17" s="48" t="s">
        <v>27</v>
      </c>
      <c r="D17" s="12">
        <v>5</v>
      </c>
      <c r="E17" s="12">
        <f t="shared" si="4"/>
        <v>5</v>
      </c>
      <c r="F17" s="12">
        <v>0</v>
      </c>
      <c r="G17" s="12">
        <v>0</v>
      </c>
      <c r="H17" s="49" t="s">
        <v>51</v>
      </c>
      <c r="I17" s="13">
        <v>60</v>
      </c>
      <c r="J17" s="13">
        <f t="shared" si="5"/>
        <v>5</v>
      </c>
      <c r="K17" s="15"/>
      <c r="L17"/>
      <c r="M17" s="18"/>
      <c r="N17" s="21">
        <f>J17/I17</f>
        <v>8.3333333333333329E-2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ht="15">
      <c r="A18" s="46">
        <v>112</v>
      </c>
      <c r="B18" s="12">
        <v>25</v>
      </c>
      <c r="C18" s="48" t="s">
        <v>29</v>
      </c>
      <c r="D18" s="12">
        <v>3</v>
      </c>
      <c r="E18" s="12">
        <f t="shared" si="4"/>
        <v>3</v>
      </c>
      <c r="F18" s="12">
        <v>0</v>
      </c>
      <c r="G18" s="12">
        <v>0</v>
      </c>
      <c r="H18" s="49" t="s">
        <v>52</v>
      </c>
      <c r="I18" s="13">
        <v>90</v>
      </c>
      <c r="J18" s="13">
        <f t="shared" si="5"/>
        <v>3</v>
      </c>
      <c r="K18" s="15">
        <f t="shared" si="1"/>
        <v>0</v>
      </c>
      <c r="L18">
        <f t="shared" si="2"/>
        <v>0</v>
      </c>
      <c r="M18" s="45"/>
      <c r="N18" s="21">
        <f t="shared" si="3"/>
        <v>3.3333333333333333E-2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ht="15">
      <c r="A19" s="46">
        <v>112</v>
      </c>
      <c r="B19" s="12">
        <v>21</v>
      </c>
      <c r="C19" s="48" t="s">
        <v>29</v>
      </c>
      <c r="D19" s="12">
        <v>6</v>
      </c>
      <c r="E19" s="12">
        <v>6</v>
      </c>
      <c r="F19" s="12">
        <v>0</v>
      </c>
      <c r="G19" s="12">
        <v>0</v>
      </c>
      <c r="H19" s="49" t="s">
        <v>56</v>
      </c>
      <c r="I19" s="13">
        <v>90</v>
      </c>
      <c r="J19" s="13">
        <v>6</v>
      </c>
      <c r="K19" s="15"/>
      <c r="L19"/>
      <c r="M19" s="45"/>
      <c r="N19" s="21">
        <f>J19/I19</f>
        <v>6.6666666666666666E-2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 ht="15">
      <c r="A20" s="50">
        <v>112</v>
      </c>
      <c r="B20" s="51">
        <v>22</v>
      </c>
      <c r="C20" s="54" t="s">
        <v>29</v>
      </c>
      <c r="D20" s="51">
        <v>1</v>
      </c>
      <c r="E20" s="51">
        <v>1</v>
      </c>
      <c r="F20" s="51">
        <v>0</v>
      </c>
      <c r="G20" s="51">
        <v>0</v>
      </c>
      <c r="H20" s="53" t="s">
        <v>58</v>
      </c>
      <c r="I20" s="52">
        <v>90</v>
      </c>
      <c r="J20" s="13">
        <v>1</v>
      </c>
      <c r="K20" s="15"/>
      <c r="L20"/>
      <c r="M20" s="45"/>
      <c r="N20" s="21">
        <f>J20/I20</f>
        <v>1.1111111111111112E-2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ht="15">
      <c r="A21" s="46">
        <v>112</v>
      </c>
      <c r="B21" s="47" t="s">
        <v>26</v>
      </c>
      <c r="C21" s="48" t="s">
        <v>29</v>
      </c>
      <c r="D21" s="12">
        <v>4</v>
      </c>
      <c r="E21" s="12">
        <v>4</v>
      </c>
      <c r="F21" s="12">
        <v>0</v>
      </c>
      <c r="G21" s="12">
        <v>0</v>
      </c>
      <c r="H21" s="49" t="s">
        <v>61</v>
      </c>
      <c r="I21" s="13">
        <v>90</v>
      </c>
      <c r="J21" s="13">
        <v>4</v>
      </c>
      <c r="K21" s="15"/>
      <c r="L21"/>
      <c r="M21" s="45"/>
      <c r="N21" s="21">
        <f>J21/I21</f>
        <v>4.4444444444444446E-2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ht="15.75" thickBot="1">
      <c r="A22" s="12"/>
      <c r="B22" s="12"/>
      <c r="C22" s="13"/>
      <c r="D22" s="30"/>
      <c r="E22" s="12"/>
      <c r="F22" s="12"/>
      <c r="G22" s="12"/>
      <c r="H22" s="14"/>
      <c r="I22" s="36"/>
      <c r="J22" s="13"/>
      <c r="K22" s="15"/>
      <c r="M22" s="18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8"/>
    </row>
    <row r="23" spans="1:45" ht="15.75" thickBot="1">
      <c r="A23" s="30" t="s">
        <v>18</v>
      </c>
      <c r="B23" s="31"/>
      <c r="C23" s="32"/>
      <c r="D23" s="42">
        <f>SUM(D9:D21)</f>
        <v>61</v>
      </c>
      <c r="E23" s="42">
        <f>SUM(E9:E21)</f>
        <v>61</v>
      </c>
      <c r="F23" s="42">
        <f>SUM(F9:F22)</f>
        <v>0</v>
      </c>
      <c r="G23" s="42">
        <f>SUM(G9:G22)</f>
        <v>0</v>
      </c>
      <c r="H23" s="42"/>
      <c r="I23" s="42">
        <f>SUM(I9:I21)</f>
        <v>1110</v>
      </c>
      <c r="J23" s="42">
        <f>SUM(J9:J21)</f>
        <v>61</v>
      </c>
      <c r="K23" s="15">
        <f>D23-E23+F23</f>
        <v>0</v>
      </c>
      <c r="L23">
        <f>IF(K23-G23=0,0,"chyba")</f>
        <v>0</v>
      </c>
      <c r="M23" s="18"/>
      <c r="N23" s="44">
        <f>J23/I23</f>
        <v>5.4954954954954956E-2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4"/>
      <c r="AK23" s="34"/>
      <c r="AL23" s="34"/>
      <c r="AM23" s="34"/>
      <c r="AN23" s="34"/>
      <c r="AO23" s="34"/>
      <c r="AP23" s="34"/>
      <c r="AQ23" s="34"/>
      <c r="AR23" s="35"/>
      <c r="AS23" s="41"/>
    </row>
    <row r="24" spans="1:45" ht="15">
      <c r="C24" s="25"/>
      <c r="D24" s="26"/>
      <c r="E24" s="26"/>
      <c r="F24" s="27"/>
      <c r="G24" s="26"/>
      <c r="H24" s="43"/>
      <c r="I24" s="26"/>
      <c r="N24" s="37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41"/>
    </row>
    <row r="25" spans="1:45" s="7" customFormat="1">
      <c r="A25" s="46">
        <v>156</v>
      </c>
      <c r="B25" s="12">
        <v>1</v>
      </c>
      <c r="C25" s="48" t="s">
        <v>39</v>
      </c>
      <c r="D25" s="13">
        <v>12</v>
      </c>
      <c r="E25" s="12">
        <v>12</v>
      </c>
      <c r="F25" s="12">
        <v>0</v>
      </c>
      <c r="G25" s="12">
        <v>0</v>
      </c>
      <c r="H25" s="49" t="s">
        <v>40</v>
      </c>
      <c r="I25" s="13">
        <v>40</v>
      </c>
      <c r="J25" s="13">
        <v>12</v>
      </c>
      <c r="K25" s="15">
        <f t="shared" si="1"/>
        <v>0</v>
      </c>
      <c r="L25">
        <f t="shared" si="2"/>
        <v>0</v>
      </c>
      <c r="M25" s="18"/>
      <c r="N25" s="21">
        <f t="shared" si="3"/>
        <v>0.3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>
      <c r="A26" s="46">
        <v>156</v>
      </c>
      <c r="B26" s="12">
        <v>2</v>
      </c>
      <c r="C26" s="48" t="s">
        <v>39</v>
      </c>
      <c r="D26" s="12">
        <v>8</v>
      </c>
      <c r="E26" s="12">
        <v>8</v>
      </c>
      <c r="F26" s="12">
        <v>0</v>
      </c>
      <c r="G26" s="12">
        <v>0</v>
      </c>
      <c r="H26" s="49" t="s">
        <v>53</v>
      </c>
      <c r="I26" s="13">
        <v>40</v>
      </c>
      <c r="J26" s="13">
        <v>8</v>
      </c>
      <c r="K26" s="15">
        <f t="shared" si="1"/>
        <v>0</v>
      </c>
      <c r="L26">
        <f t="shared" si="2"/>
        <v>0</v>
      </c>
      <c r="M26" s="18"/>
      <c r="N26" s="21">
        <f t="shared" si="3"/>
        <v>0.2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s="7" customFormat="1" ht="15.75" thickBot="1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L27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5" s="7" customFormat="1" ht="15.75" thickBot="1">
      <c r="A28" s="30" t="s">
        <v>18</v>
      </c>
      <c r="B28" s="31"/>
      <c r="C28" s="32"/>
      <c r="D28" s="42">
        <f>SUM(D25:D26)</f>
        <v>20</v>
      </c>
      <c r="E28" s="42">
        <f>SUM(E25:E26)</f>
        <v>20</v>
      </c>
      <c r="F28" s="42">
        <f>SUM(F20:F27)</f>
        <v>0</v>
      </c>
      <c r="G28" s="42">
        <f>SUM(G20:G27)</f>
        <v>0</v>
      </c>
      <c r="H28" s="42"/>
      <c r="I28" s="42">
        <f>SUM(I25:I26)</f>
        <v>80</v>
      </c>
      <c r="J28" s="42">
        <f>SUM(J25:J26)</f>
        <v>20</v>
      </c>
      <c r="K28" s="15">
        <f>D28-E28+F28</f>
        <v>0</v>
      </c>
      <c r="L28">
        <f>IF(K28-G28=0,0,"chyba")</f>
        <v>0</v>
      </c>
      <c r="M28" s="18"/>
      <c r="N28" s="44">
        <f>J28/I28</f>
        <v>0.25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</row>
    <row r="29" spans="1:45" s="7" customFormat="1">
      <c r="A29"/>
      <c r="B29"/>
      <c r="C29" s="26"/>
      <c r="D29" s="26"/>
      <c r="E29" s="26"/>
      <c r="F29" s="26"/>
      <c r="G29" s="26"/>
      <c r="H29" s="28"/>
      <c r="I29" s="26"/>
      <c r="J29"/>
      <c r="K29"/>
      <c r="L29"/>
      <c r="M29"/>
      <c r="N29" s="40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</row>
    <row r="30" spans="1:45" s="7" customFormat="1">
      <c r="A30" s="46">
        <v>201</v>
      </c>
      <c r="B30" s="47" t="s">
        <v>26</v>
      </c>
      <c r="C30" s="48" t="s">
        <v>27</v>
      </c>
      <c r="D30" s="13">
        <v>3</v>
      </c>
      <c r="E30" s="12">
        <v>3</v>
      </c>
      <c r="F30" s="12">
        <v>0</v>
      </c>
      <c r="G30" s="12">
        <v>0</v>
      </c>
      <c r="H30" s="49" t="s">
        <v>28</v>
      </c>
      <c r="I30" s="13">
        <v>60</v>
      </c>
      <c r="J30" s="13">
        <v>3</v>
      </c>
      <c r="K30" s="15">
        <f t="shared" ref="K30:K47" si="6">D30-E30+F30</f>
        <v>0</v>
      </c>
      <c r="L30">
        <f t="shared" ref="L30:L47" si="7">IF(K30-G30=0,0,"chyba")</f>
        <v>0</v>
      </c>
      <c r="M30" s="18"/>
      <c r="N30" s="21">
        <f t="shared" ref="N30:N35" si="8">J30/I30</f>
        <v>0.05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>
      <c r="A31" s="46">
        <v>201</v>
      </c>
      <c r="B31" s="47" t="s">
        <v>26</v>
      </c>
      <c r="C31" s="48" t="s">
        <v>27</v>
      </c>
      <c r="D31" s="13">
        <v>29</v>
      </c>
      <c r="E31" s="12">
        <v>29</v>
      </c>
      <c r="F31" s="12">
        <v>0</v>
      </c>
      <c r="G31" s="12">
        <v>0</v>
      </c>
      <c r="H31" s="49" t="s">
        <v>31</v>
      </c>
      <c r="I31" s="13">
        <v>60</v>
      </c>
      <c r="J31" s="13">
        <v>29</v>
      </c>
      <c r="K31" s="15">
        <f t="shared" si="6"/>
        <v>0</v>
      </c>
      <c r="L31">
        <f t="shared" si="7"/>
        <v>0</v>
      </c>
      <c r="M31" s="18"/>
      <c r="N31" s="21">
        <f t="shared" si="8"/>
        <v>0.48333333333333334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>
      <c r="A32" s="46">
        <v>201</v>
      </c>
      <c r="B32" s="47" t="s">
        <v>26</v>
      </c>
      <c r="C32" s="48" t="s">
        <v>27</v>
      </c>
      <c r="D32" s="13">
        <v>19</v>
      </c>
      <c r="E32" s="12">
        <v>19</v>
      </c>
      <c r="F32" s="12">
        <v>0</v>
      </c>
      <c r="G32" s="12">
        <v>0</v>
      </c>
      <c r="H32" s="49" t="s">
        <v>32</v>
      </c>
      <c r="I32" s="13">
        <v>60</v>
      </c>
      <c r="J32" s="13">
        <v>19</v>
      </c>
      <c r="K32" s="15">
        <f t="shared" si="6"/>
        <v>0</v>
      </c>
      <c r="L32">
        <f t="shared" si="7"/>
        <v>0</v>
      </c>
      <c r="M32" s="18"/>
      <c r="N32" s="21">
        <f t="shared" si="8"/>
        <v>0.31666666666666665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7"/>
    </row>
    <row r="33" spans="1:45">
      <c r="A33" s="46">
        <v>201</v>
      </c>
      <c r="B33" s="12">
        <v>26</v>
      </c>
      <c r="C33" s="48" t="s">
        <v>29</v>
      </c>
      <c r="D33" s="13">
        <v>31</v>
      </c>
      <c r="E33" s="12">
        <v>31</v>
      </c>
      <c r="F33" s="12">
        <v>0</v>
      </c>
      <c r="G33" s="12">
        <v>0</v>
      </c>
      <c r="H33" s="49" t="s">
        <v>34</v>
      </c>
      <c r="I33" s="13">
        <v>90</v>
      </c>
      <c r="J33" s="13">
        <v>31</v>
      </c>
      <c r="K33" s="15">
        <f t="shared" si="6"/>
        <v>0</v>
      </c>
      <c r="L33">
        <f t="shared" si="7"/>
        <v>0</v>
      </c>
      <c r="M33" s="18"/>
      <c r="N33" s="21">
        <f t="shared" si="8"/>
        <v>0.34444444444444444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41"/>
    </row>
    <row r="34" spans="1:45">
      <c r="A34" s="46">
        <v>201</v>
      </c>
      <c r="B34" s="12">
        <v>51</v>
      </c>
      <c r="C34" s="48" t="s">
        <v>37</v>
      </c>
      <c r="D34" s="13">
        <v>27</v>
      </c>
      <c r="E34" s="12">
        <v>27</v>
      </c>
      <c r="F34" s="12">
        <v>0</v>
      </c>
      <c r="G34" s="12">
        <v>0</v>
      </c>
      <c r="H34" s="49" t="s">
        <v>36</v>
      </c>
      <c r="I34" s="13">
        <v>60</v>
      </c>
      <c r="J34" s="13">
        <v>27</v>
      </c>
      <c r="K34" s="15">
        <f t="shared" si="6"/>
        <v>0</v>
      </c>
      <c r="L34">
        <f t="shared" si="7"/>
        <v>0</v>
      </c>
      <c r="M34" s="18"/>
      <c r="N34" s="21">
        <f t="shared" si="8"/>
        <v>0.45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41"/>
    </row>
    <row r="35" spans="1:45" s="7" customFormat="1">
      <c r="A35" s="46">
        <v>201</v>
      </c>
      <c r="B35" s="47" t="s">
        <v>26</v>
      </c>
      <c r="C35" s="48" t="s">
        <v>27</v>
      </c>
      <c r="D35" s="13">
        <v>46</v>
      </c>
      <c r="E35" s="12">
        <v>46</v>
      </c>
      <c r="F35" s="12">
        <v>0</v>
      </c>
      <c r="G35" s="12">
        <v>0</v>
      </c>
      <c r="H35" s="49" t="s">
        <v>40</v>
      </c>
      <c r="I35" s="13">
        <v>60</v>
      </c>
      <c r="J35" s="13">
        <v>46</v>
      </c>
      <c r="K35" s="15">
        <f t="shared" si="6"/>
        <v>0</v>
      </c>
      <c r="L35">
        <f t="shared" si="7"/>
        <v>0</v>
      </c>
      <c r="M35" s="18"/>
      <c r="N35" s="21">
        <f t="shared" si="8"/>
        <v>0.76666666666666672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>
      <c r="A36" s="46">
        <v>201</v>
      </c>
      <c r="B36" s="12">
        <v>13</v>
      </c>
      <c r="C36" s="48" t="s">
        <v>27</v>
      </c>
      <c r="D36" s="13">
        <v>59</v>
      </c>
      <c r="E36" s="12">
        <v>59</v>
      </c>
      <c r="F36" s="12">
        <v>0</v>
      </c>
      <c r="G36" s="12">
        <v>0</v>
      </c>
      <c r="H36" s="49" t="s">
        <v>41</v>
      </c>
      <c r="I36" s="13">
        <v>60</v>
      </c>
      <c r="J36" s="13">
        <v>59</v>
      </c>
      <c r="K36" s="15"/>
      <c r="L36"/>
      <c r="M36" s="18"/>
      <c r="N36" s="21">
        <f>$J36/$I36</f>
        <v>0.98333333333333328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>
      <c r="A37" s="46">
        <v>201</v>
      </c>
      <c r="B37" s="12">
        <v>12</v>
      </c>
      <c r="C37" s="48" t="s">
        <v>37</v>
      </c>
      <c r="D37" s="13">
        <v>24</v>
      </c>
      <c r="E37" s="12">
        <v>24</v>
      </c>
      <c r="F37" s="12">
        <v>0</v>
      </c>
      <c r="G37" s="12">
        <v>0</v>
      </c>
      <c r="H37" s="49" t="s">
        <v>43</v>
      </c>
      <c r="I37" s="13">
        <v>60</v>
      </c>
      <c r="J37" s="13">
        <v>24</v>
      </c>
      <c r="K37" s="15"/>
      <c r="L37"/>
      <c r="M37" s="18"/>
      <c r="N37" s="21">
        <f t="shared" ref="N37:N47" si="9">$J37/$I37</f>
        <v>0.4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s="7" customFormat="1">
      <c r="A38" s="46">
        <v>201</v>
      </c>
      <c r="B38" s="12">
        <v>5</v>
      </c>
      <c r="C38" s="48" t="s">
        <v>27</v>
      </c>
      <c r="D38" s="13">
        <v>37</v>
      </c>
      <c r="E38" s="12">
        <v>37</v>
      </c>
      <c r="F38" s="12">
        <v>0</v>
      </c>
      <c r="G38" s="12">
        <v>0</v>
      </c>
      <c r="H38" s="49" t="s">
        <v>44</v>
      </c>
      <c r="I38" s="13">
        <v>60</v>
      </c>
      <c r="J38" s="13">
        <v>37</v>
      </c>
      <c r="K38" s="15"/>
      <c r="L38"/>
      <c r="M38" s="18"/>
      <c r="N38" s="21">
        <f t="shared" si="9"/>
        <v>0.6166666666666667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1:45" s="7" customFormat="1">
      <c r="A39" s="46">
        <v>201</v>
      </c>
      <c r="B39" s="12">
        <v>2</v>
      </c>
      <c r="C39" s="48" t="s">
        <v>27</v>
      </c>
      <c r="D39" s="13">
        <v>14</v>
      </c>
      <c r="E39" s="12">
        <v>14</v>
      </c>
      <c r="F39" s="12">
        <v>0</v>
      </c>
      <c r="G39" s="12">
        <v>0</v>
      </c>
      <c r="H39" s="49" t="s">
        <v>46</v>
      </c>
      <c r="I39" s="13">
        <v>60</v>
      </c>
      <c r="J39" s="13">
        <v>14</v>
      </c>
      <c r="K39" s="15"/>
      <c r="L39"/>
      <c r="M39" s="18"/>
      <c r="N39" s="21">
        <f t="shared" si="9"/>
        <v>0.23333333333333334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1:45" s="7" customFormat="1">
      <c r="A40" s="46">
        <v>201</v>
      </c>
      <c r="B40" s="12">
        <v>7</v>
      </c>
      <c r="C40" s="48" t="s">
        <v>27</v>
      </c>
      <c r="D40" s="13">
        <v>16</v>
      </c>
      <c r="E40" s="12">
        <v>16</v>
      </c>
      <c r="F40" s="12">
        <v>0</v>
      </c>
      <c r="G40" s="12">
        <v>0</v>
      </c>
      <c r="H40" s="49" t="s">
        <v>48</v>
      </c>
      <c r="I40" s="13">
        <v>60</v>
      </c>
      <c r="J40" s="13">
        <v>16</v>
      </c>
      <c r="K40" s="15"/>
      <c r="L40"/>
      <c r="M40" s="18"/>
      <c r="N40" s="21">
        <f t="shared" si="9"/>
        <v>0.26666666666666666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1:45" s="7" customFormat="1">
      <c r="A41" s="46">
        <v>201</v>
      </c>
      <c r="B41" s="12">
        <v>3</v>
      </c>
      <c r="C41" s="48" t="s">
        <v>27</v>
      </c>
      <c r="D41" s="12">
        <v>11</v>
      </c>
      <c r="E41" s="12">
        <v>11</v>
      </c>
      <c r="F41" s="12">
        <v>0</v>
      </c>
      <c r="G41" s="12">
        <v>0</v>
      </c>
      <c r="H41" s="49" t="s">
        <v>50</v>
      </c>
      <c r="I41" s="13">
        <v>60</v>
      </c>
      <c r="J41" s="13">
        <v>11</v>
      </c>
      <c r="K41" s="15"/>
      <c r="L41"/>
      <c r="M41" s="18"/>
      <c r="N41" s="21">
        <f t="shared" si="9"/>
        <v>0.18333333333333332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s="7" customFormat="1">
      <c r="A42" s="46">
        <v>201</v>
      </c>
      <c r="B42" s="12">
        <v>14</v>
      </c>
      <c r="C42" s="48" t="s">
        <v>37</v>
      </c>
      <c r="D42" s="12">
        <v>14</v>
      </c>
      <c r="E42" s="12">
        <v>14</v>
      </c>
      <c r="F42" s="12">
        <v>0</v>
      </c>
      <c r="G42" s="12">
        <v>0</v>
      </c>
      <c r="H42" s="49" t="s">
        <v>51</v>
      </c>
      <c r="I42" s="13">
        <v>60</v>
      </c>
      <c r="J42" s="13">
        <v>14</v>
      </c>
      <c r="K42" s="15"/>
      <c r="L42"/>
      <c r="M42" s="18"/>
      <c r="N42" s="21">
        <f t="shared" si="9"/>
        <v>0.23333333333333334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3"/>
      <c r="AK42" s="23"/>
      <c r="AL42" s="23"/>
      <c r="AM42" s="23"/>
      <c r="AN42" s="23"/>
      <c r="AO42" s="23"/>
      <c r="AP42" s="23"/>
      <c r="AQ42" s="23"/>
      <c r="AR42" s="23"/>
    </row>
    <row r="43" spans="1:45" s="7" customFormat="1">
      <c r="A43" s="46">
        <v>201</v>
      </c>
      <c r="B43" s="12">
        <v>51</v>
      </c>
      <c r="C43" s="48" t="s">
        <v>37</v>
      </c>
      <c r="D43" s="12">
        <v>10</v>
      </c>
      <c r="E43" s="12">
        <v>10</v>
      </c>
      <c r="F43" s="12">
        <v>0</v>
      </c>
      <c r="G43" s="12">
        <v>0</v>
      </c>
      <c r="H43" s="49" t="s">
        <v>54</v>
      </c>
      <c r="I43" s="13">
        <v>60</v>
      </c>
      <c r="J43" s="13">
        <v>10</v>
      </c>
      <c r="K43" s="15"/>
      <c r="L43"/>
      <c r="M43" s="18"/>
      <c r="N43" s="21">
        <f t="shared" si="9"/>
        <v>0.16666666666666666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  <c r="AJ43" s="23"/>
      <c r="AK43" s="23"/>
      <c r="AL43" s="23"/>
      <c r="AM43" s="23"/>
      <c r="AN43" s="23"/>
      <c r="AO43" s="23"/>
      <c r="AP43" s="23"/>
      <c r="AQ43" s="23"/>
      <c r="AR43" s="23"/>
    </row>
    <row r="44" spans="1:45" s="7" customFormat="1">
      <c r="A44" s="50">
        <v>201</v>
      </c>
      <c r="B44" s="51">
        <v>6</v>
      </c>
      <c r="C44" s="54" t="s">
        <v>27</v>
      </c>
      <c r="D44" s="51">
        <v>32</v>
      </c>
      <c r="E44" s="51">
        <v>32</v>
      </c>
      <c r="F44" s="51">
        <v>0</v>
      </c>
      <c r="G44" s="51">
        <v>0</v>
      </c>
      <c r="H44" s="53" t="s">
        <v>55</v>
      </c>
      <c r="I44" s="52">
        <v>60</v>
      </c>
      <c r="J44" s="13">
        <v>32</v>
      </c>
      <c r="K44" s="15"/>
      <c r="L44"/>
      <c r="M44" s="18"/>
      <c r="N44" s="21">
        <f t="shared" si="9"/>
        <v>0.53333333333333333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3"/>
      <c r="AJ44" s="23"/>
      <c r="AK44" s="23"/>
      <c r="AL44" s="23"/>
      <c r="AM44" s="23"/>
      <c r="AN44" s="23"/>
      <c r="AO44" s="23"/>
      <c r="AP44" s="23"/>
      <c r="AQ44" s="23"/>
      <c r="AR44" s="23"/>
    </row>
    <row r="45" spans="1:45" s="7" customFormat="1">
      <c r="A45" s="46">
        <v>201</v>
      </c>
      <c r="B45" s="12">
        <v>13</v>
      </c>
      <c r="C45" s="48" t="s">
        <v>27</v>
      </c>
      <c r="D45" s="12">
        <v>10</v>
      </c>
      <c r="E45" s="12">
        <v>10</v>
      </c>
      <c r="F45" s="12">
        <v>0</v>
      </c>
      <c r="G45" s="12">
        <v>0</v>
      </c>
      <c r="H45" s="49" t="s">
        <v>57</v>
      </c>
      <c r="I45" s="13">
        <v>60</v>
      </c>
      <c r="J45" s="13">
        <v>10</v>
      </c>
      <c r="K45" s="15"/>
      <c r="L45"/>
      <c r="M45" s="18"/>
      <c r="N45" s="21">
        <f t="shared" si="9"/>
        <v>0.16666666666666666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s="7" customFormat="1">
      <c r="A46" s="46">
        <v>201</v>
      </c>
      <c r="B46" s="12">
        <v>11</v>
      </c>
      <c r="C46" s="48" t="s">
        <v>27</v>
      </c>
      <c r="D46" s="12">
        <v>27</v>
      </c>
      <c r="E46" s="12">
        <v>27</v>
      </c>
      <c r="F46" s="12">
        <v>0</v>
      </c>
      <c r="G46" s="12">
        <v>0</v>
      </c>
      <c r="H46" s="49" t="s">
        <v>59</v>
      </c>
      <c r="I46" s="13">
        <v>60</v>
      </c>
      <c r="J46" s="13">
        <v>27</v>
      </c>
      <c r="K46" s="15">
        <f t="shared" si="6"/>
        <v>0</v>
      </c>
      <c r="L46">
        <f t="shared" si="7"/>
        <v>0</v>
      </c>
      <c r="M46" s="18"/>
      <c r="N46" s="21">
        <f t="shared" si="9"/>
        <v>0.45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  <c r="AJ46" s="23"/>
      <c r="AK46" s="23"/>
      <c r="AL46" s="23"/>
      <c r="AM46" s="23"/>
      <c r="AN46" s="23"/>
      <c r="AO46" s="23"/>
      <c r="AP46" s="23"/>
      <c r="AQ46" s="23"/>
      <c r="AR46" s="23"/>
    </row>
    <row r="47" spans="1:45" s="7" customFormat="1">
      <c r="A47" s="46">
        <v>201</v>
      </c>
      <c r="B47" s="12">
        <v>10</v>
      </c>
      <c r="C47" s="48" t="s">
        <v>27</v>
      </c>
      <c r="D47" s="12">
        <v>23</v>
      </c>
      <c r="E47" s="12">
        <v>23</v>
      </c>
      <c r="F47" s="12">
        <v>0</v>
      </c>
      <c r="G47" s="12">
        <v>0</v>
      </c>
      <c r="H47" s="49" t="s">
        <v>60</v>
      </c>
      <c r="I47" s="13">
        <v>60</v>
      </c>
      <c r="J47" s="13">
        <v>23</v>
      </c>
      <c r="K47" s="15">
        <f t="shared" si="6"/>
        <v>0</v>
      </c>
      <c r="L47">
        <f t="shared" si="7"/>
        <v>0</v>
      </c>
      <c r="M47" s="18"/>
      <c r="N47" s="21">
        <f t="shared" si="9"/>
        <v>0.38333333333333336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3"/>
      <c r="AJ47" s="23"/>
      <c r="AK47" s="23"/>
      <c r="AL47" s="23"/>
      <c r="AM47" s="23"/>
      <c r="AN47" s="23"/>
      <c r="AO47" s="23"/>
      <c r="AP47" s="23"/>
      <c r="AQ47" s="23"/>
      <c r="AR47" s="23"/>
    </row>
    <row r="48" spans="1:45" s="7" customFormat="1" ht="15.75" thickBot="1">
      <c r="A48" s="12"/>
      <c r="B48" s="12"/>
      <c r="C48" s="13"/>
      <c r="D48" s="30"/>
      <c r="E48" s="12"/>
      <c r="F48" s="12"/>
      <c r="G48" s="12"/>
      <c r="H48" s="14"/>
      <c r="I48" s="36"/>
      <c r="J48" s="13"/>
      <c r="K48" s="15"/>
      <c r="L48"/>
      <c r="M48" s="18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</row>
    <row r="49" spans="1:45" s="7" customFormat="1" ht="15.75" thickBot="1">
      <c r="A49" s="30" t="s">
        <v>18</v>
      </c>
      <c r="B49" s="31"/>
      <c r="C49" s="32"/>
      <c r="D49" s="42">
        <f>SUM(D30:D47)</f>
        <v>432</v>
      </c>
      <c r="E49" s="42">
        <f>SUM(E30:E47)</f>
        <v>432</v>
      </c>
      <c r="F49" s="42">
        <f>SUM(F30:F48)</f>
        <v>0</v>
      </c>
      <c r="G49" s="42">
        <f>SUM(G30:G48)</f>
        <v>0</v>
      </c>
      <c r="H49" s="42"/>
      <c r="I49" s="42">
        <f>SUM(I30:I47)</f>
        <v>1110</v>
      </c>
      <c r="J49" s="42">
        <f>SUM(J30:J47)</f>
        <v>432</v>
      </c>
      <c r="K49" s="15">
        <f>D49-E49+F49</f>
        <v>0</v>
      </c>
      <c r="L49">
        <f>IF(K49-G49=0,0,"chyba")</f>
        <v>0</v>
      </c>
      <c r="M49" s="18"/>
      <c r="N49" s="44">
        <f>J49/I49</f>
        <v>0.38918918918918921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4"/>
      <c r="AJ49" s="34"/>
      <c r="AK49" s="34"/>
      <c r="AL49" s="34"/>
      <c r="AM49" s="34"/>
      <c r="AN49" s="34"/>
      <c r="AO49" s="34"/>
      <c r="AP49" s="34"/>
      <c r="AQ49" s="34"/>
      <c r="AR49" s="35"/>
    </row>
    <row r="50" spans="1:45" s="7" customFormat="1">
      <c r="A50"/>
      <c r="B50"/>
      <c r="C50" s="26"/>
      <c r="D50" s="26"/>
      <c r="E50" s="26"/>
      <c r="F50" s="26"/>
      <c r="G50" s="26"/>
      <c r="H50" s="28"/>
      <c r="I50" s="26"/>
      <c r="J50"/>
      <c r="K50"/>
      <c r="L50"/>
      <c r="M50"/>
      <c r="N50" s="40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</row>
    <row r="51" spans="1:45" s="7" customFormat="1">
      <c r="A51"/>
      <c r="B51"/>
      <c r="C51" s="26"/>
      <c r="D51" s="26"/>
      <c r="E51" s="26"/>
      <c r="F51" s="26"/>
      <c r="G51" s="26"/>
      <c r="H51" s="28"/>
      <c r="I51" s="26"/>
      <c r="J51"/>
      <c r="K51"/>
      <c r="L51"/>
      <c r="M51"/>
      <c r="N51" s="40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</row>
    <row r="52" spans="1:45" s="7" customFormat="1">
      <c r="A52"/>
      <c r="B52"/>
      <c r="C52" s="26"/>
      <c r="D52" s="26"/>
      <c r="E52" s="26"/>
      <c r="F52" s="26"/>
      <c r="G52" s="26"/>
      <c r="H52" s="28"/>
      <c r="I52" s="26"/>
      <c r="J52"/>
      <c r="K52"/>
      <c r="L52"/>
      <c r="M52"/>
      <c r="N52" s="16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5">
      <c r="C53" s="26"/>
      <c r="D53" s="26"/>
      <c r="E53" s="26"/>
      <c r="F53" s="26"/>
      <c r="G53" s="26"/>
      <c r="H53" s="28"/>
      <c r="I53" s="26"/>
      <c r="AS53" s="38"/>
    </row>
    <row r="54" spans="1:45">
      <c r="C54" s="26"/>
      <c r="E54" s="26"/>
      <c r="F54" s="26"/>
      <c r="G54" s="26"/>
      <c r="H54" s="27"/>
      <c r="I54" s="26"/>
      <c r="AS54" s="41"/>
    </row>
    <row r="55" spans="1:45">
      <c r="H55" s="29"/>
      <c r="AS55" s="41"/>
    </row>
    <row r="56" spans="1:45" s="7" customFormat="1">
      <c r="A56"/>
      <c r="B56"/>
      <c r="C56"/>
      <c r="D56"/>
      <c r="E56"/>
      <c r="F56"/>
      <c r="G56"/>
      <c r="H56" s="2"/>
      <c r="I56"/>
      <c r="J56"/>
      <c r="K56"/>
      <c r="L56"/>
      <c r="M56"/>
      <c r="N56" s="1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5">
      <c r="AS57" s="38"/>
    </row>
    <row r="58" spans="1:45">
      <c r="AS58" s="41"/>
    </row>
    <row r="59" spans="1:45">
      <c r="AS59" s="41"/>
    </row>
    <row r="60" spans="1:45" s="7" customFormat="1">
      <c r="A60"/>
      <c r="B60"/>
      <c r="C60"/>
      <c r="D60"/>
      <c r="E60"/>
      <c r="F60"/>
      <c r="G60"/>
      <c r="H60" s="2"/>
      <c r="I60"/>
      <c r="J60"/>
      <c r="K60"/>
      <c r="L60"/>
      <c r="M60"/>
      <c r="N60" s="16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</row>
    <row r="61" spans="1:45">
      <c r="AS61" s="38"/>
    </row>
    <row r="62" spans="1:45">
      <c r="AS62" s="41"/>
    </row>
    <row r="63" spans="1:45">
      <c r="AS63" s="41"/>
    </row>
    <row r="64" spans="1:45" s="7" customFormat="1">
      <c r="A64"/>
      <c r="B64"/>
      <c r="C64"/>
      <c r="D64"/>
      <c r="E64"/>
      <c r="F64"/>
      <c r="G64"/>
      <c r="H64" s="2"/>
      <c r="I64"/>
      <c r="J64"/>
      <c r="K64"/>
      <c r="L64"/>
      <c r="M64"/>
      <c r="N64" s="1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</row>
    <row r="65" spans="1:45" s="7" customFormat="1">
      <c r="A65"/>
      <c r="B65"/>
      <c r="C65"/>
      <c r="D65"/>
      <c r="E65"/>
      <c r="F65"/>
      <c r="G65"/>
      <c r="H65" s="2"/>
      <c r="I65"/>
      <c r="J65"/>
      <c r="K65"/>
      <c r="L65"/>
      <c r="M65"/>
      <c r="N65" s="16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</row>
    <row r="66" spans="1:45" s="7" customFormat="1">
      <c r="A66"/>
      <c r="B66"/>
      <c r="C66"/>
      <c r="D66"/>
      <c r="E66"/>
      <c r="F66"/>
      <c r="G66"/>
      <c r="H66" s="2"/>
      <c r="I66"/>
      <c r="J66"/>
      <c r="K66"/>
      <c r="L66"/>
      <c r="M66"/>
      <c r="N66" s="1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</row>
    <row r="67" spans="1:45">
      <c r="AS67" s="38"/>
    </row>
    <row r="68" spans="1:45">
      <c r="AS68" s="41"/>
    </row>
    <row r="69" spans="1:45">
      <c r="AS69" s="41"/>
    </row>
    <row r="70" spans="1:45" s="7" customFormat="1">
      <c r="A70"/>
      <c r="B70"/>
      <c r="C70"/>
      <c r="D70"/>
      <c r="E70"/>
      <c r="F70"/>
      <c r="G70"/>
      <c r="H70" s="2"/>
      <c r="I70"/>
      <c r="J70"/>
      <c r="K70"/>
      <c r="L70"/>
      <c r="M70"/>
      <c r="N70" s="16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</row>
    <row r="71" spans="1:45" s="7" customFormat="1">
      <c r="A71"/>
      <c r="B71"/>
      <c r="C71"/>
      <c r="D71"/>
      <c r="E71"/>
      <c r="F71"/>
      <c r="G71"/>
      <c r="H71" s="2"/>
      <c r="I71"/>
      <c r="J71"/>
      <c r="K71"/>
      <c r="L71"/>
      <c r="M71"/>
      <c r="N71" s="16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5" s="7" customFormat="1">
      <c r="A72"/>
      <c r="B72"/>
      <c r="C72"/>
      <c r="D72"/>
      <c r="E72"/>
      <c r="F72"/>
      <c r="G72"/>
      <c r="H72" s="2"/>
      <c r="I72"/>
      <c r="J72"/>
      <c r="K72"/>
      <c r="L72"/>
      <c r="M72"/>
      <c r="N72" s="16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5" s="7" customFormat="1">
      <c r="A73"/>
      <c r="B73"/>
      <c r="C73"/>
      <c r="D73"/>
      <c r="E73"/>
      <c r="F73"/>
      <c r="G73"/>
      <c r="H73" s="2"/>
      <c r="I73"/>
      <c r="J73"/>
      <c r="K73"/>
      <c r="L73"/>
      <c r="M73"/>
      <c r="N73" s="16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5" s="7" customFormat="1">
      <c r="A74"/>
      <c r="B74"/>
      <c r="C74"/>
      <c r="D74"/>
      <c r="E74"/>
      <c r="F74"/>
      <c r="G74"/>
      <c r="H74" s="2"/>
      <c r="I74"/>
      <c r="J74"/>
      <c r="K74"/>
      <c r="L74"/>
      <c r="M74"/>
      <c r="N74" s="16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5" s="7" customFormat="1">
      <c r="A75"/>
      <c r="B75"/>
      <c r="C75"/>
      <c r="D75"/>
      <c r="E75"/>
      <c r="F75"/>
      <c r="G75"/>
      <c r="H75" s="2"/>
      <c r="I75"/>
      <c r="J75"/>
      <c r="K75"/>
      <c r="L75"/>
      <c r="M75"/>
      <c r="N75" s="16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</row>
    <row r="76" spans="1:45">
      <c r="AS76" s="38"/>
    </row>
    <row r="77" spans="1:45">
      <c r="AS77" s="41"/>
    </row>
    <row r="78" spans="1:45">
      <c r="AS78" s="41"/>
    </row>
    <row r="79" spans="1:45" s="7" customFormat="1">
      <c r="A79"/>
      <c r="B79"/>
      <c r="C79"/>
      <c r="D79"/>
      <c r="E79"/>
      <c r="F79"/>
      <c r="G79"/>
      <c r="H79" s="2"/>
      <c r="I79"/>
      <c r="J79"/>
      <c r="K79"/>
      <c r="L79"/>
      <c r="M79"/>
      <c r="N79" s="16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</row>
    <row r="80" spans="1:45" s="7" customFormat="1">
      <c r="A80"/>
      <c r="B80"/>
      <c r="C80"/>
      <c r="D80"/>
      <c r="E80"/>
      <c r="F80"/>
      <c r="G80"/>
      <c r="H80" s="2"/>
      <c r="I80"/>
      <c r="J80"/>
      <c r="K80"/>
      <c r="L80"/>
      <c r="M80"/>
      <c r="N80" s="16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</row>
    <row r="81" spans="45:45">
      <c r="AS81" s="38"/>
    </row>
    <row r="82" spans="45:45">
      <c r="AS82" s="41"/>
    </row>
    <row r="83" spans="45:45">
      <c r="AS83" s="41"/>
    </row>
    <row r="84" spans="45:45">
      <c r="AS84" s="41"/>
    </row>
    <row r="85" spans="45:45">
      <c r="AS85" s="41"/>
    </row>
  </sheetData>
  <phoneticPr fontId="0" type="noConversion"/>
  <conditionalFormatting sqref="AI9:AR83">
    <cfRule type="expression" dxfId="7" priority="7" stopIfTrue="1">
      <formula>($J9/$I9)&gt;AI$8</formula>
    </cfRule>
  </conditionalFormatting>
  <conditionalFormatting sqref="O9:AH83">
    <cfRule type="expression" dxfId="6" priority="8" stopIfTrue="1">
      <formula>($J9/$I9)&gt;=O$8</formula>
    </cfRule>
  </conditionalFormatting>
  <conditionalFormatting sqref="AI30:AR30">
    <cfRule type="expression" dxfId="5" priority="6" stopIfTrue="1">
      <formula>($J30/$I30)&gt;AI$8</formula>
    </cfRule>
  </conditionalFormatting>
  <conditionalFormatting sqref="O30:AH30">
    <cfRule type="expression" dxfId="4" priority="5" stopIfTrue="1">
      <formula>($J30/$I30)&gt;=O$8</formula>
    </cfRule>
  </conditionalFormatting>
  <conditionalFormatting sqref="AI31:AR31">
    <cfRule type="expression" dxfId="3" priority="4" stopIfTrue="1">
      <formula>($J31/$I31)&gt;AI$8</formula>
    </cfRule>
  </conditionalFormatting>
  <conditionalFormatting sqref="O31:AH31">
    <cfRule type="expression" dxfId="2" priority="3" stopIfTrue="1">
      <formula>($J31/$I31)&gt;=O$8</formula>
    </cfRule>
  </conditionalFormatting>
  <conditionalFormatting sqref="AI32:AR32">
    <cfRule type="expression" dxfId="1" priority="2" stopIfTrue="1">
      <formula>($J32/$I32)&gt;AI$8</formula>
    </cfRule>
  </conditionalFormatting>
  <conditionalFormatting sqref="O32:AH32">
    <cfRule type="expression" dxfId="0" priority="1" stopIfTrue="1">
      <formula>($J32/$I32)&gt;=O$8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časové ZC</vt:lpstr>
      <vt:lpstr>linkové ZC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Jakub Platil</dc:creator>
  <cp:lastModifiedBy>jiří ryant</cp:lastModifiedBy>
  <cp:lastPrinted>2014-09-16T17:44:55Z</cp:lastPrinted>
  <dcterms:created xsi:type="dcterms:W3CDTF">1999-11-19T12:51:51Z</dcterms:created>
  <dcterms:modified xsi:type="dcterms:W3CDTF">2014-10-09T21:43:04Z</dcterms:modified>
</cp:coreProperties>
</file>